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435" windowWidth="15480" windowHeight="8430"/>
  </bookViews>
  <sheets>
    <sheet name="Cuadro 17" sheetId="26" r:id="rId1"/>
  </sheets>
  <calcPr calcId="152511"/>
</workbook>
</file>

<file path=xl/calcChain.xml><?xml version="1.0" encoding="utf-8"?>
<calcChain xmlns="http://schemas.openxmlformats.org/spreadsheetml/2006/main">
  <c r="B377" i="26" l="1"/>
  <c r="B376" i="26"/>
  <c r="B375" i="26"/>
  <c r="B374" i="26"/>
  <c r="B373" i="26"/>
  <c r="B372" i="26"/>
  <c r="B370" i="26"/>
  <c r="B369" i="26"/>
  <c r="B368" i="26"/>
  <c r="B367" i="26"/>
  <c r="B366" i="26"/>
  <c r="G364" i="26"/>
  <c r="F364" i="26"/>
  <c r="E364" i="26"/>
  <c r="D364" i="26"/>
  <c r="B362" i="26"/>
  <c r="G360" i="26"/>
  <c r="F360" i="26"/>
  <c r="D360" i="26"/>
  <c r="E358" i="26"/>
  <c r="B349" i="26"/>
  <c r="B347" i="26"/>
  <c r="G345" i="26"/>
  <c r="G343" i="26" s="1"/>
  <c r="F345" i="26"/>
  <c r="F343" i="26" s="1"/>
  <c r="E345" i="26"/>
  <c r="E343" i="26" s="1"/>
  <c r="D345" i="26"/>
  <c r="D343" i="26" s="1"/>
  <c r="B341" i="26"/>
  <c r="B340" i="26"/>
  <c r="B339" i="26"/>
  <c r="B338" i="26"/>
  <c r="B337" i="26"/>
  <c r="B336" i="26"/>
  <c r="B335" i="26"/>
  <c r="B334" i="26"/>
  <c r="G333" i="26"/>
  <c r="F333" i="26"/>
  <c r="E333" i="26"/>
  <c r="E327" i="26" s="1"/>
  <c r="D333" i="26"/>
  <c r="B331" i="26"/>
  <c r="G329" i="26"/>
  <c r="F329" i="26"/>
  <c r="D329" i="26"/>
  <c r="D327" i="26" s="1"/>
  <c r="B325" i="26"/>
  <c r="B324" i="26"/>
  <c r="B323" i="26"/>
  <c r="B322" i="26"/>
  <c r="B321" i="26"/>
  <c r="B320" i="26"/>
  <c r="B318" i="26"/>
  <c r="B317" i="26"/>
  <c r="B316" i="26"/>
  <c r="B315" i="26"/>
  <c r="B314" i="26"/>
  <c r="G312" i="26"/>
  <c r="F312" i="26"/>
  <c r="F305" i="26" s="1"/>
  <c r="E312" i="26"/>
  <c r="E305" i="26" s="1"/>
  <c r="D312" i="26"/>
  <c r="B310" i="26"/>
  <c r="B309" i="26"/>
  <c r="G307" i="26"/>
  <c r="D307" i="26"/>
  <c r="D305" i="26" s="1"/>
  <c r="B296" i="26"/>
  <c r="B295" i="26"/>
  <c r="B294" i="26"/>
  <c r="B293" i="26"/>
  <c r="B292" i="26"/>
  <c r="B291" i="26"/>
  <c r="B290" i="26"/>
  <c r="B288" i="26"/>
  <c r="B287" i="26"/>
  <c r="B286" i="26"/>
  <c r="B285" i="26"/>
  <c r="B284" i="26"/>
  <c r="G282" i="26"/>
  <c r="F282" i="26"/>
  <c r="E282" i="26"/>
  <c r="E274" i="26" s="1"/>
  <c r="D282" i="26"/>
  <c r="B280" i="26"/>
  <c r="B279" i="26"/>
  <c r="B278" i="26"/>
  <c r="G276" i="26"/>
  <c r="F276" i="26"/>
  <c r="D276" i="26"/>
  <c r="B272" i="26"/>
  <c r="B271" i="26"/>
  <c r="B270" i="26"/>
  <c r="B269" i="26"/>
  <c r="B268" i="26"/>
  <c r="B267" i="26"/>
  <c r="B266" i="26"/>
  <c r="B265" i="26"/>
  <c r="B263" i="26"/>
  <c r="B262" i="26"/>
  <c r="B261" i="26"/>
  <c r="B260" i="26"/>
  <c r="B259" i="26"/>
  <c r="G257" i="26"/>
  <c r="F257" i="26"/>
  <c r="E257" i="26"/>
  <c r="E249" i="26" s="1"/>
  <c r="D257" i="26"/>
  <c r="B255" i="26"/>
  <c r="B254" i="26"/>
  <c r="B253" i="26"/>
  <c r="G251" i="26"/>
  <c r="F251" i="26"/>
  <c r="D251" i="26"/>
  <c r="B240" i="26"/>
  <c r="B239" i="26"/>
  <c r="B238" i="26"/>
  <c r="B237" i="26"/>
  <c r="B236" i="26"/>
  <c r="B235" i="26"/>
  <c r="B233" i="26"/>
  <c r="B232" i="26"/>
  <c r="B231" i="26"/>
  <c r="B230" i="26"/>
  <c r="B229" i="26"/>
  <c r="G227" i="26"/>
  <c r="F227" i="26"/>
  <c r="E227" i="26"/>
  <c r="E221" i="26" s="1"/>
  <c r="D227" i="26"/>
  <c r="B225" i="26"/>
  <c r="G223" i="26"/>
  <c r="F223" i="26"/>
  <c r="D223" i="26"/>
  <c r="B219" i="26"/>
  <c r="B218" i="26"/>
  <c r="B217" i="26"/>
  <c r="B216" i="26"/>
  <c r="B215" i="26"/>
  <c r="B214" i="26"/>
  <c r="B212" i="26"/>
  <c r="B211" i="26"/>
  <c r="B210" i="26"/>
  <c r="B209" i="26"/>
  <c r="B208" i="26"/>
  <c r="G206" i="26"/>
  <c r="F206" i="26"/>
  <c r="E206" i="26"/>
  <c r="E199" i="26" s="1"/>
  <c r="D206" i="26"/>
  <c r="B204" i="26"/>
  <c r="B203" i="26"/>
  <c r="G201" i="26"/>
  <c r="F201" i="26"/>
  <c r="D201" i="26"/>
  <c r="B197" i="26"/>
  <c r="B196" i="26"/>
  <c r="B195" i="26"/>
  <c r="B194" i="26"/>
  <c r="B193" i="26"/>
  <c r="B183" i="26"/>
  <c r="B182" i="26"/>
  <c r="B181" i="26"/>
  <c r="G179" i="26"/>
  <c r="G177" i="26" s="1"/>
  <c r="F179" i="26"/>
  <c r="D179" i="26"/>
  <c r="D177" i="26" s="1"/>
  <c r="E177" i="26"/>
  <c r="B175" i="26"/>
  <c r="B174" i="26"/>
  <c r="B173" i="26"/>
  <c r="B172" i="26"/>
  <c r="B171" i="26"/>
  <c r="B170" i="26"/>
  <c r="B168" i="26"/>
  <c r="B167" i="26"/>
  <c r="B166" i="26"/>
  <c r="B165" i="26"/>
  <c r="B164" i="26"/>
  <c r="G162" i="26"/>
  <c r="F162" i="26"/>
  <c r="E162" i="26"/>
  <c r="D162" i="26"/>
  <c r="B160" i="26"/>
  <c r="B159" i="26"/>
  <c r="G157" i="26"/>
  <c r="G155" i="26" s="1"/>
  <c r="F157" i="26"/>
  <c r="E157" i="26"/>
  <c r="D157" i="26"/>
  <c r="B153" i="26"/>
  <c r="B152" i="26"/>
  <c r="B151" i="26"/>
  <c r="B150" i="26"/>
  <c r="B149" i="26"/>
  <c r="B148" i="26"/>
  <c r="B147" i="26"/>
  <c r="B145" i="26"/>
  <c r="B144" i="26"/>
  <c r="B143" i="26"/>
  <c r="B142" i="26"/>
  <c r="B141" i="26"/>
  <c r="G139" i="26"/>
  <c r="G134" i="26" s="1"/>
  <c r="G132" i="26" s="1"/>
  <c r="F139" i="26"/>
  <c r="E139" i="26"/>
  <c r="E132" i="26" s="1"/>
  <c r="D139" i="26"/>
  <c r="B137" i="26"/>
  <c r="B136" i="26"/>
  <c r="F134" i="26"/>
  <c r="D134" i="26"/>
  <c r="B124" i="26"/>
  <c r="B123" i="26"/>
  <c r="B122" i="26"/>
  <c r="B121" i="26"/>
  <c r="B120" i="26"/>
  <c r="B119" i="26"/>
  <c r="B118" i="26"/>
  <c r="B116" i="26"/>
  <c r="B115" i="26"/>
  <c r="B114" i="26"/>
  <c r="B113" i="26"/>
  <c r="B112" i="26"/>
  <c r="G110" i="26"/>
  <c r="F110" i="26"/>
  <c r="E110" i="26"/>
  <c r="E103" i="26" s="1"/>
  <c r="D110" i="26"/>
  <c r="B108" i="26"/>
  <c r="B107" i="26"/>
  <c r="G105" i="26"/>
  <c r="F105" i="26"/>
  <c r="D105" i="26"/>
  <c r="B101" i="26"/>
  <c r="B100" i="26"/>
  <c r="B99" i="26"/>
  <c r="B98" i="26"/>
  <c r="B97" i="26"/>
  <c r="B96" i="26"/>
  <c r="B94" i="26"/>
  <c r="B93" i="26"/>
  <c r="B92" i="26"/>
  <c r="B91" i="26"/>
  <c r="B90" i="26"/>
  <c r="G88" i="26"/>
  <c r="F88" i="26"/>
  <c r="E88" i="26"/>
  <c r="D88" i="26"/>
  <c r="B86" i="26"/>
  <c r="B85" i="26"/>
  <c r="B84" i="26"/>
  <c r="G82" i="26"/>
  <c r="F82" i="26"/>
  <c r="D82" i="26"/>
  <c r="B78" i="26"/>
  <c r="B77" i="26"/>
  <c r="B76" i="26"/>
  <c r="B75" i="26"/>
  <c r="B74" i="26"/>
  <c r="B73" i="26"/>
  <c r="B63" i="26"/>
  <c r="B62" i="26"/>
  <c r="B61" i="26"/>
  <c r="B60" i="26"/>
  <c r="B59" i="26"/>
  <c r="G57" i="26"/>
  <c r="G55" i="26" s="1"/>
  <c r="F57" i="26"/>
  <c r="E57" i="26"/>
  <c r="E55" i="26" s="1"/>
  <c r="D57" i="26"/>
  <c r="D55" i="26" s="1"/>
  <c r="B53" i="26"/>
  <c r="B52" i="26"/>
  <c r="B51" i="26"/>
  <c r="B50" i="26"/>
  <c r="B49" i="26"/>
  <c r="B48" i="26"/>
  <c r="B46" i="26"/>
  <c r="B45" i="26"/>
  <c r="B44" i="26"/>
  <c r="B43" i="26"/>
  <c r="B42" i="26"/>
  <c r="G40" i="26"/>
  <c r="G34" i="26" s="1"/>
  <c r="F40" i="26"/>
  <c r="F34" i="26" s="1"/>
  <c r="E34" i="26"/>
  <c r="D40" i="26"/>
  <c r="D34" i="26" s="1"/>
  <c r="B38" i="26"/>
  <c r="B36" i="26"/>
  <c r="B32" i="26"/>
  <c r="B31" i="26"/>
  <c r="B30" i="26"/>
  <c r="B29" i="26"/>
  <c r="B28" i="26"/>
  <c r="B27" i="26"/>
  <c r="B26" i="26"/>
  <c r="B25" i="26"/>
  <c r="B23" i="26"/>
  <c r="B22" i="26"/>
  <c r="B21" i="26"/>
  <c r="B20" i="26"/>
  <c r="B19" i="26"/>
  <c r="G17" i="26"/>
  <c r="F17" i="26"/>
  <c r="E17" i="26"/>
  <c r="D17" i="26"/>
  <c r="B15" i="26"/>
  <c r="B14" i="26"/>
  <c r="B13" i="26"/>
  <c r="B12" i="26"/>
  <c r="G10" i="26"/>
  <c r="F10" i="26"/>
  <c r="D10" i="26"/>
  <c r="D199" i="26" l="1"/>
  <c r="G80" i="26"/>
  <c r="G221" i="26"/>
  <c r="D274" i="26"/>
  <c r="F103" i="26"/>
  <c r="G103" i="26"/>
  <c r="D80" i="26"/>
  <c r="F80" i="26"/>
  <c r="B251" i="26"/>
  <c r="B307" i="26"/>
  <c r="B329" i="26"/>
  <c r="B17" i="26"/>
  <c r="B82" i="26"/>
  <c r="G327" i="26"/>
  <c r="B282" i="26"/>
  <c r="G305" i="26"/>
  <c r="B305" i="26" s="1"/>
  <c r="B57" i="26"/>
  <c r="B10" i="26"/>
  <c r="F132" i="26"/>
  <c r="B206" i="26"/>
  <c r="F249" i="26"/>
  <c r="G274" i="26"/>
  <c r="F55" i="26"/>
  <c r="B55" i="26" s="1"/>
  <c r="B110" i="26"/>
  <c r="B201" i="26"/>
  <c r="F199" i="26"/>
  <c r="F221" i="26"/>
  <c r="B312" i="26"/>
  <c r="B139" i="26"/>
  <c r="B333" i="26"/>
  <c r="F155" i="26"/>
  <c r="B345" i="26"/>
  <c r="G358" i="26"/>
  <c r="F177" i="26"/>
  <c r="B177" i="26" s="1"/>
  <c r="B179" i="26"/>
  <c r="B364" i="26"/>
  <c r="D358" i="26"/>
  <c r="D132" i="26"/>
  <c r="B134" i="26"/>
  <c r="E155" i="26"/>
  <c r="B257" i="26"/>
  <c r="D249" i="26"/>
  <c r="F327" i="26"/>
  <c r="B34" i="26"/>
  <c r="B105" i="26"/>
  <c r="D103" i="26"/>
  <c r="B40" i="26"/>
  <c r="E80" i="26"/>
  <c r="E8" i="26" s="1"/>
  <c r="B88" i="26"/>
  <c r="B157" i="26"/>
  <c r="B162" i="26"/>
  <c r="D155" i="26"/>
  <c r="B227" i="26"/>
  <c r="G249" i="26"/>
  <c r="B360" i="26"/>
  <c r="B223" i="26"/>
  <c r="D221" i="26"/>
  <c r="F274" i="26"/>
  <c r="G199" i="26"/>
  <c r="B276" i="26"/>
  <c r="B343" i="26"/>
  <c r="F358" i="26"/>
  <c r="B274" i="26" l="1"/>
  <c r="B199" i="26"/>
  <c r="B327" i="26"/>
  <c r="B132" i="26"/>
  <c r="B221" i="26"/>
  <c r="G8" i="26"/>
  <c r="B155" i="26"/>
  <c r="B358" i="26"/>
  <c r="B80" i="26"/>
  <c r="B103" i="26"/>
  <c r="D8" i="26"/>
  <c r="F8" i="26"/>
  <c r="B249" i="26"/>
  <c r="B8" i="26" l="1"/>
  <c r="C80" i="26" s="1"/>
  <c r="C340" i="26" l="1"/>
  <c r="C338" i="26"/>
  <c r="C336" i="26"/>
  <c r="C334" i="26"/>
  <c r="C331" i="26"/>
  <c r="C219" i="26"/>
  <c r="C217" i="26"/>
  <c r="C215" i="26"/>
  <c r="C212" i="26"/>
  <c r="C210" i="26"/>
  <c r="C208" i="26"/>
  <c r="C204" i="26"/>
  <c r="C174" i="26"/>
  <c r="C172" i="26"/>
  <c r="C170" i="26"/>
  <c r="C167" i="26"/>
  <c r="C165" i="26"/>
  <c r="C152" i="26"/>
  <c r="C150" i="26"/>
  <c r="C148" i="26"/>
  <c r="C145" i="26"/>
  <c r="C143" i="26"/>
  <c r="C141" i="26"/>
  <c r="C137" i="26"/>
  <c r="C347" i="26"/>
  <c r="C294" i="26"/>
  <c r="C269" i="26"/>
  <c r="C260" i="26"/>
  <c r="C231" i="26"/>
  <c r="C193" i="26"/>
  <c r="C147" i="26"/>
  <c r="C118" i="26"/>
  <c r="C99" i="26"/>
  <c r="C90" i="26"/>
  <c r="C44" i="26"/>
  <c r="C28" i="26"/>
  <c r="C19" i="26"/>
  <c r="C372" i="26"/>
  <c r="C271" i="26"/>
  <c r="C262" i="26"/>
  <c r="C254" i="26"/>
  <c r="C201" i="26"/>
  <c r="C149" i="26"/>
  <c r="C107" i="26"/>
  <c r="C101" i="26"/>
  <c r="C92" i="26"/>
  <c r="C84" i="26"/>
  <c r="C21" i="26"/>
  <c r="C285" i="26"/>
  <c r="C265" i="26"/>
  <c r="C240" i="26"/>
  <c r="C159" i="26"/>
  <c r="C151" i="26"/>
  <c r="C142" i="26"/>
  <c r="C94" i="26"/>
  <c r="C86" i="26"/>
  <c r="C53" i="26"/>
  <c r="C23" i="26"/>
  <c r="C13" i="26"/>
  <c r="C322" i="26"/>
  <c r="C292" i="26"/>
  <c r="C267" i="26"/>
  <c r="C229" i="26"/>
  <c r="C211" i="26"/>
  <c r="C182" i="26"/>
  <c r="C173" i="26"/>
  <c r="C164" i="26"/>
  <c r="C153" i="26"/>
  <c r="C144" i="26"/>
  <c r="C136" i="26"/>
  <c r="C115" i="26"/>
  <c r="C97" i="26"/>
  <c r="C62" i="26"/>
  <c r="C42" i="26"/>
  <c r="C26" i="26"/>
  <c r="C15" i="26"/>
  <c r="C17" i="26"/>
  <c r="C282" i="26"/>
  <c r="C139" i="26"/>
  <c r="C203" i="26"/>
  <c r="C333" i="26"/>
  <c r="C77" i="26"/>
  <c r="C20" i="26"/>
  <c r="C91" i="26"/>
  <c r="C112" i="26"/>
  <c r="C194" i="26"/>
  <c r="C253" i="26"/>
  <c r="C288" i="26"/>
  <c r="C349" i="26"/>
  <c r="C374" i="26"/>
  <c r="C63" i="26"/>
  <c r="C113" i="26"/>
  <c r="C296" i="26"/>
  <c r="C375" i="26"/>
  <c r="C38" i="26"/>
  <c r="C96" i="26"/>
  <c r="C160" i="26"/>
  <c r="C266" i="26"/>
  <c r="C305" i="26"/>
  <c r="C376" i="26"/>
  <c r="C49" i="26"/>
  <c r="C263" i="26"/>
  <c r="C325" i="26"/>
  <c r="C369" i="26"/>
  <c r="C373" i="26"/>
  <c r="C61" i="26"/>
  <c r="C321" i="26"/>
  <c r="C59" i="26"/>
  <c r="C51" i="26"/>
  <c r="C31" i="26"/>
  <c r="C166" i="26"/>
  <c r="C209" i="26"/>
  <c r="C10" i="26"/>
  <c r="C168" i="26"/>
  <c r="C29" i="26"/>
  <c r="C100" i="26"/>
  <c r="C119" i="26"/>
  <c r="C261" i="26"/>
  <c r="C295" i="26"/>
  <c r="C27" i="26"/>
  <c r="C82" i="26"/>
  <c r="C120" i="26"/>
  <c r="C195" i="26"/>
  <c r="C259" i="26"/>
  <c r="C309" i="26"/>
  <c r="C335" i="26"/>
  <c r="C14" i="26"/>
  <c r="C48" i="26"/>
  <c r="C196" i="26"/>
  <c r="C278" i="26"/>
  <c r="C307" i="26"/>
  <c r="C12" i="26"/>
  <c r="C74" i="26"/>
  <c r="C93" i="26"/>
  <c r="C236" i="26"/>
  <c r="C272" i="26"/>
  <c r="C337" i="26"/>
  <c r="C314" i="26"/>
  <c r="C32" i="26"/>
  <c r="C78" i="26"/>
  <c r="C284" i="26"/>
  <c r="C370" i="26"/>
  <c r="C76" i="26"/>
  <c r="C181" i="26"/>
  <c r="C280" i="26"/>
  <c r="C57" i="26"/>
  <c r="C55" i="26"/>
  <c r="C171" i="26"/>
  <c r="C214" i="26"/>
  <c r="C312" i="26"/>
  <c r="C206" i="26"/>
  <c r="C45" i="26"/>
  <c r="C232" i="26"/>
  <c r="C270" i="26"/>
  <c r="C329" i="26"/>
  <c r="C36" i="26"/>
  <c r="C98" i="26"/>
  <c r="C233" i="26"/>
  <c r="C268" i="26"/>
  <c r="C315" i="26"/>
  <c r="C339" i="26"/>
  <c r="C25" i="26"/>
  <c r="C73" i="26"/>
  <c r="C225" i="26"/>
  <c r="C279" i="26"/>
  <c r="C316" i="26"/>
  <c r="C22" i="26"/>
  <c r="C85" i="26"/>
  <c r="C108" i="26"/>
  <c r="C287" i="26"/>
  <c r="C341" i="26"/>
  <c r="C323" i="26"/>
  <c r="C43" i="26"/>
  <c r="C116" i="26"/>
  <c r="C230" i="26"/>
  <c r="C293" i="26"/>
  <c r="C30" i="26"/>
  <c r="C114" i="26"/>
  <c r="C291" i="26"/>
  <c r="C368" i="26"/>
  <c r="C238" i="26"/>
  <c r="C124" i="26"/>
  <c r="C175" i="26"/>
  <c r="C218" i="26"/>
  <c r="C60" i="26"/>
  <c r="C216" i="26"/>
  <c r="C75" i="26"/>
  <c r="C110" i="26"/>
  <c r="C251" i="26"/>
  <c r="C345" i="26"/>
  <c r="C366" i="26"/>
  <c r="C46" i="26"/>
  <c r="C290" i="26"/>
  <c r="C320" i="26"/>
  <c r="C367" i="26"/>
  <c r="C121" i="26"/>
  <c r="C235" i="26"/>
  <c r="C286" i="26"/>
  <c r="C324" i="26"/>
  <c r="C122" i="26"/>
  <c r="C197" i="26"/>
  <c r="C255" i="26"/>
  <c r="C317" i="26"/>
  <c r="C362" i="26"/>
  <c r="C52" i="26"/>
  <c r="C183" i="26"/>
  <c r="C239" i="26"/>
  <c r="C310" i="26"/>
  <c r="C50" i="26"/>
  <c r="C123" i="26"/>
  <c r="C237" i="26"/>
  <c r="C318" i="26"/>
  <c r="C377" i="26"/>
  <c r="C199" i="26"/>
  <c r="C274" i="26"/>
  <c r="C221" i="26"/>
  <c r="C343" i="26"/>
  <c r="C157" i="26"/>
  <c r="C177" i="26"/>
  <c r="C34" i="26"/>
  <c r="C179" i="26"/>
  <c r="C132" i="26"/>
  <c r="C162" i="26"/>
  <c r="C276" i="26"/>
  <c r="C88" i="26"/>
  <c r="C360" i="26"/>
  <c r="C257" i="26"/>
  <c r="C155" i="26"/>
  <c r="C358" i="26"/>
  <c r="C105" i="26"/>
  <c r="C223" i="26"/>
  <c r="C327" i="26"/>
  <c r="C40" i="26"/>
  <c r="C134" i="26"/>
  <c r="C364" i="26"/>
  <c r="C227" i="26"/>
  <c r="C103" i="26"/>
  <c r="C249" i="26"/>
  <c r="C8" i="26" l="1"/>
</calcChain>
</file>

<file path=xl/connections.xml><?xml version="1.0" encoding="utf-8"?>
<connections xmlns="http://schemas.openxmlformats.org/spreadsheetml/2006/main">
  <connection id="1" sourceFile="T:\Nacimientos_y_fetales\2017\Base de datos 2017\BASE DE DATOS - BOLETIN 2017.accdb" keepAlive="1" name="BASE DE DATOS - BOLETIN 2017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2" sourceFile="Z:\Nacimientos_y_fetales\2017\Base de datos 2017\BASE DE DATOS - BOLETIN 2017.accdb" keepAlive="1" name="BASE DE DATOS - BOLETIN 20171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3" sourceFile="X:\Nacimientos_y_fetales\2016\Base de datos\Base de datos 2016.accdb" keepAlive="1" name="Base de datos 2016" type="5" refreshedVersion="4">
    <dbPr connection="Provider=Microsoft.ACE.OLEDB.12.0;User ID=Admin;Data Source=X:\Nacimientos_y_fetales\2016\Base de datos\Base de datos 2016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4" sourceFile="W:\2015\Base de datos\Base de datos de 2015 (boletín).accdb" keepAlive="1" name="Base de datos de 2015 (boletín)" type="5" refreshedVersion="4">
    <dbPr connection="Provider=Microsoft.ACE.OLEDB.12.0;User ID=Admin;Data Source=W: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(boletín)" commandType="3"/>
  </connection>
</connections>
</file>

<file path=xl/sharedStrings.xml><?xml version="1.0" encoding="utf-8"?>
<sst xmlns="http://schemas.openxmlformats.org/spreadsheetml/2006/main" count="682" uniqueCount="182">
  <si>
    <t>Defunciones fetales</t>
  </si>
  <si>
    <t>Total</t>
  </si>
  <si>
    <t>Unida</t>
  </si>
  <si>
    <t>Casada</t>
  </si>
  <si>
    <t>-</t>
  </si>
  <si>
    <t xml:space="preserve">Soltera </t>
  </si>
  <si>
    <t>NOTA:  Excluye los grupos de edad en los cuales no se registró información.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</si>
  <si>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</si>
  <si>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Estado civil/conyugal de la mujer </t>
  </si>
  <si>
    <t>Porcentaje</t>
  </si>
  <si>
    <t>..</t>
  </si>
  <si>
    <t>Otro (1)</t>
  </si>
  <si>
    <t>(1) Se refiere al estado civil/conyugal: separada de unión, separada de matrimonio y viuda.</t>
  </si>
  <si>
    <t xml:space="preserve">    10 a 14……………………………………..</t>
  </si>
  <si>
    <t xml:space="preserve">         14……………………………………….</t>
  </si>
  <si>
    <t xml:space="preserve">    15 a 19………………………………………</t>
  </si>
  <si>
    <t xml:space="preserve">         15……………………………………….</t>
  </si>
  <si>
    <t xml:space="preserve">         16………………………………………..</t>
  </si>
  <si>
    <t xml:space="preserve">         17……………………………………...</t>
  </si>
  <si>
    <t xml:space="preserve">         18………………………………………</t>
  </si>
  <si>
    <t xml:space="preserve">         19……………………………………….</t>
  </si>
  <si>
    <t xml:space="preserve">    20 a 24…………………………………………</t>
  </si>
  <si>
    <t xml:space="preserve">    25 a 29………………………………………….</t>
  </si>
  <si>
    <t xml:space="preserve">    30 a 34………………………………………….</t>
  </si>
  <si>
    <t xml:space="preserve">    35 a 39……………………………………………</t>
  </si>
  <si>
    <t xml:space="preserve">    40 a 44……………………………………….</t>
  </si>
  <si>
    <t xml:space="preserve">    45 a 49……………………………………….</t>
  </si>
  <si>
    <t xml:space="preserve">    50 y más…………………………………..</t>
  </si>
  <si>
    <t xml:space="preserve">    No especificada………………………………..</t>
  </si>
  <si>
    <t xml:space="preserve">        Ciudad de Panamá………………………….</t>
  </si>
  <si>
    <t xml:space="preserve">    10 a 14…………………………………………..</t>
  </si>
  <si>
    <t xml:space="preserve">         12……………………………………….</t>
  </si>
  <si>
    <t xml:space="preserve">         14……………………………………………..</t>
  </si>
  <si>
    <t xml:space="preserve">    15 a 19………………………………………..</t>
  </si>
  <si>
    <t xml:space="preserve">         15…………………………………………..</t>
  </si>
  <si>
    <t xml:space="preserve">         16……………………………………….</t>
  </si>
  <si>
    <t xml:space="preserve">         17……………………………………………</t>
  </si>
  <si>
    <t xml:space="preserve">         18…………………………………………</t>
  </si>
  <si>
    <t xml:space="preserve">         19…………………………………………..</t>
  </si>
  <si>
    <t xml:space="preserve">    20 a 24…………………………………………..</t>
  </si>
  <si>
    <t xml:space="preserve">    25 a 29……………………………………..</t>
  </si>
  <si>
    <t xml:space="preserve">    30 a 34…………………………………………..</t>
  </si>
  <si>
    <t xml:space="preserve">    35 a 39………………………………………….</t>
  </si>
  <si>
    <t xml:space="preserve">    45 a 49……………………………………………</t>
  </si>
  <si>
    <t xml:space="preserve">        Ciudad de Colón……………………..</t>
  </si>
  <si>
    <t xml:space="preserve">         15…………………………………………….</t>
  </si>
  <si>
    <t xml:space="preserve">         16……………………………………………</t>
  </si>
  <si>
    <t xml:space="preserve">         17……………………………………………..</t>
  </si>
  <si>
    <t xml:space="preserve">         18……………………………………….</t>
  </si>
  <si>
    <t xml:space="preserve">    25 a 29………………………………………</t>
  </si>
  <si>
    <t xml:space="preserve">    30 a 34……………………………………..</t>
  </si>
  <si>
    <t xml:space="preserve">    35 a 39………………………………………..</t>
  </si>
  <si>
    <t xml:space="preserve">    40 a 44………………………………………</t>
  </si>
  <si>
    <t xml:space="preserve">    No especificada……………………………</t>
  </si>
  <si>
    <t>Bocas del Toro………………………………</t>
  </si>
  <si>
    <t xml:space="preserve">    10 a 14………………………………………..</t>
  </si>
  <si>
    <t xml:space="preserve">         12………………………………………</t>
  </si>
  <si>
    <t xml:space="preserve">         13……………………………………..</t>
  </si>
  <si>
    <t xml:space="preserve">    15 a 19…………………………………..</t>
  </si>
  <si>
    <t xml:space="preserve">         15………………………………………</t>
  </si>
  <si>
    <t xml:space="preserve">         17………………………………………..</t>
  </si>
  <si>
    <t xml:space="preserve">         19……………………………………..</t>
  </si>
  <si>
    <t xml:space="preserve">    20 a 24……………………………………</t>
  </si>
  <si>
    <t xml:space="preserve">    30 a 34………………………………………..</t>
  </si>
  <si>
    <t xml:space="preserve">    35 a 39……………………………………..</t>
  </si>
  <si>
    <t xml:space="preserve">    40 a 44…………………………………….</t>
  </si>
  <si>
    <t xml:space="preserve">    No especificada………………………….</t>
  </si>
  <si>
    <t>Coclé………………………………………..</t>
  </si>
  <si>
    <t xml:space="preserve">    10 a 14………………………………………</t>
  </si>
  <si>
    <t xml:space="preserve">         14…………………………………………</t>
  </si>
  <si>
    <t xml:space="preserve">    15 a 19……………………………………..</t>
  </si>
  <si>
    <t xml:space="preserve">         16……………………………………..</t>
  </si>
  <si>
    <t xml:space="preserve">         17……………………………………….</t>
  </si>
  <si>
    <t xml:space="preserve">         18………………………………………..</t>
  </si>
  <si>
    <t xml:space="preserve">    20 a 24………………………………….</t>
  </si>
  <si>
    <t xml:space="preserve">    30 a 34……………………………………</t>
  </si>
  <si>
    <t xml:space="preserve">    35 a 39………………………………………</t>
  </si>
  <si>
    <t xml:space="preserve">    40 a 44……………………………………..</t>
  </si>
  <si>
    <t xml:space="preserve">    45 a 49……………………………………..</t>
  </si>
  <si>
    <t xml:space="preserve">    50 y más……………………………………</t>
  </si>
  <si>
    <t>Colón…………………………………………</t>
  </si>
  <si>
    <t>.. Dato no aplicable al grupo o categoría</t>
  </si>
  <si>
    <t xml:space="preserve"> -  Cantidad nula o cero.</t>
  </si>
  <si>
    <t xml:space="preserve">    10 a 14……………………………………………….</t>
  </si>
  <si>
    <t xml:space="preserve">         13…………………………………………….</t>
  </si>
  <si>
    <t xml:space="preserve">         14……………………………………………</t>
  </si>
  <si>
    <t xml:space="preserve">         15……………………………………………</t>
  </si>
  <si>
    <t xml:space="preserve">         16……………………………………………..</t>
  </si>
  <si>
    <t xml:space="preserve">         17………………………………………</t>
  </si>
  <si>
    <t xml:space="preserve">         19…………………………………………</t>
  </si>
  <si>
    <t xml:space="preserve">    20 a 24………………………………………..</t>
  </si>
  <si>
    <t xml:space="preserve">    30 a 34………………………………………</t>
  </si>
  <si>
    <t xml:space="preserve">    40 a 44…………………………………………..</t>
  </si>
  <si>
    <t xml:space="preserve">    45 a 49………………………………………..</t>
  </si>
  <si>
    <t>Chiriquí………………………………………….</t>
  </si>
  <si>
    <t xml:space="preserve">         13…………………………………………..</t>
  </si>
  <si>
    <t xml:space="preserve">         16…………………………………………</t>
  </si>
  <si>
    <t xml:space="preserve">         18………………………………………….</t>
  </si>
  <si>
    <t xml:space="preserve">         19………………………………………………</t>
  </si>
  <si>
    <t xml:space="preserve">    25 a 29………………………………………..</t>
  </si>
  <si>
    <t xml:space="preserve">    30 a 34……………………………………………</t>
  </si>
  <si>
    <t xml:space="preserve">    35 a 39……………………………………………..</t>
  </si>
  <si>
    <t xml:space="preserve">    40 a 44…………………………………………</t>
  </si>
  <si>
    <t xml:space="preserve">    45 a 49……………………………………………..</t>
  </si>
  <si>
    <t>Darién……………………………………………..</t>
  </si>
  <si>
    <t xml:space="preserve">         16…………………………………………..</t>
  </si>
  <si>
    <t xml:space="preserve">    20 a 24……………………………………….</t>
  </si>
  <si>
    <t xml:space="preserve">    25 a 29…………………………………………</t>
  </si>
  <si>
    <t>Herrera……………………………………………..</t>
  </si>
  <si>
    <t xml:space="preserve">         13………………………………………</t>
  </si>
  <si>
    <t xml:space="preserve">         14………………………………………………..</t>
  </si>
  <si>
    <t xml:space="preserve">    15 a 19………………………………………………</t>
  </si>
  <si>
    <t xml:space="preserve">         16………………………………………………..</t>
  </si>
  <si>
    <t xml:space="preserve">         18……………………………………………</t>
  </si>
  <si>
    <t xml:space="preserve">         19……………………………………………..</t>
  </si>
  <si>
    <t xml:space="preserve">    20 a 24………………………………………………</t>
  </si>
  <si>
    <t xml:space="preserve">    25 a 29……………………………………….</t>
  </si>
  <si>
    <t xml:space="preserve">    40 a 44…………………………………………….</t>
  </si>
  <si>
    <t>Los Santos…………………………………………</t>
  </si>
  <si>
    <t xml:space="preserve">    10 a 14………………………………………….</t>
  </si>
  <si>
    <t xml:space="preserve">    15 a 19…………………………………………..</t>
  </si>
  <si>
    <t xml:space="preserve">         18……………………………………………..</t>
  </si>
  <si>
    <t xml:space="preserve">    45 a 49………………………………………….</t>
  </si>
  <si>
    <t>Panamá…………………………………………..</t>
  </si>
  <si>
    <t xml:space="preserve">    10 a 14……………………………………….</t>
  </si>
  <si>
    <t xml:space="preserve">         13……………………………………….</t>
  </si>
  <si>
    <t xml:space="preserve">         14…………………………………………..</t>
  </si>
  <si>
    <t xml:space="preserve">    15 a 19…………………………………………….</t>
  </si>
  <si>
    <t xml:space="preserve">         19…………………………………………….</t>
  </si>
  <si>
    <t xml:space="preserve">    20 a 24……………………………………………..</t>
  </si>
  <si>
    <t xml:space="preserve">    25 a 29…………………………………………….</t>
  </si>
  <si>
    <t xml:space="preserve">    30 a 34……………………………………………..</t>
  </si>
  <si>
    <t xml:space="preserve">    40 a 44……………………………………………..</t>
  </si>
  <si>
    <t xml:space="preserve">    45 a 49………………………………………………</t>
  </si>
  <si>
    <t xml:space="preserve">    50 y más………………………………………….</t>
  </si>
  <si>
    <t xml:space="preserve">    No especificada………………………………………..</t>
  </si>
  <si>
    <t>Panamá Oeste……………………………………………..</t>
  </si>
  <si>
    <t xml:space="preserve">    10 a 14………………………………………………..</t>
  </si>
  <si>
    <t xml:space="preserve">         12………………………………………………</t>
  </si>
  <si>
    <t xml:space="preserve">    15 a 19……………………………………………..</t>
  </si>
  <si>
    <t xml:space="preserve">         15………………………………………….</t>
  </si>
  <si>
    <t xml:space="preserve">         17…………………………………………………..</t>
  </si>
  <si>
    <t xml:space="preserve">         19……………………………………………</t>
  </si>
  <si>
    <t xml:space="preserve">    25 a 29………………………………………………</t>
  </si>
  <si>
    <t xml:space="preserve">    35 a 39……………………………………….</t>
  </si>
  <si>
    <t xml:space="preserve">    No especificada………………………………</t>
  </si>
  <si>
    <t>Veraguas………………………………………..</t>
  </si>
  <si>
    <t xml:space="preserve">         11…………………………………………..</t>
  </si>
  <si>
    <t xml:space="preserve">         15……………………………………………..</t>
  </si>
  <si>
    <t xml:space="preserve">         17………………………………………………</t>
  </si>
  <si>
    <t xml:space="preserve">    25 a 29……………………………………………..</t>
  </si>
  <si>
    <t xml:space="preserve">    30 a 34…………………………………………….</t>
  </si>
  <si>
    <t xml:space="preserve">    35 a 39…………………………………………….</t>
  </si>
  <si>
    <t xml:space="preserve">    40 a 44………………………………………………</t>
  </si>
  <si>
    <t xml:space="preserve">    45 a 49………………………………………………..</t>
  </si>
  <si>
    <t>Comarca Kuna Yala…………………………………..</t>
  </si>
  <si>
    <t xml:space="preserve">    10 a 14………………………………………………….</t>
  </si>
  <si>
    <t xml:space="preserve">         18…………………………………………….</t>
  </si>
  <si>
    <t xml:space="preserve">    30 a 34…………………………………………</t>
  </si>
  <si>
    <t>Comarca Emberá……………………………………</t>
  </si>
  <si>
    <t xml:space="preserve">    35 a 39………………………………………………</t>
  </si>
  <si>
    <t>Comarca Ngäbe Buglé……………………………..</t>
  </si>
  <si>
    <t xml:space="preserve">    10 a 14……………………………………………</t>
  </si>
  <si>
    <t xml:space="preserve">         14……………………………………………….</t>
  </si>
  <si>
    <t xml:space="preserve">    15 a 19………………………………………….</t>
  </si>
  <si>
    <t xml:space="preserve">         15……………………………………………….</t>
  </si>
  <si>
    <t xml:space="preserve">         16………………………………………</t>
  </si>
  <si>
    <t xml:space="preserve">         17…………………………………………..</t>
  </si>
  <si>
    <t xml:space="preserve">         19………………………………………….</t>
  </si>
  <si>
    <t xml:space="preserve">    20 a 24…………………………………………….</t>
  </si>
  <si>
    <t xml:space="preserve">    25 a 29…………………………………….</t>
  </si>
  <si>
    <t xml:space="preserve">    35 a 39…………………………………………..</t>
  </si>
  <si>
    <t xml:space="preserve">    40 a 44………………………………………….</t>
  </si>
  <si>
    <t xml:space="preserve">                       TOTAL…………………………………………………</t>
  </si>
  <si>
    <t>Ciudad, provincia, comarca                                      indígena de residencia y                                               edad de la mujer</t>
  </si>
  <si>
    <t xml:space="preserve"> PROVINCIA, COMARCA INDÍGENA DE RESIDENCIA Y EDAD DE LA MUJER:  AÑO 2017</t>
  </si>
  <si>
    <t xml:space="preserve">         11………………………………………..</t>
  </si>
  <si>
    <t xml:space="preserve">         13…………………………………………</t>
  </si>
  <si>
    <t xml:space="preserve">         14………………………………………….</t>
  </si>
  <si>
    <t>Cuadro 17.  DEFUNCIONES FETALES EN LA REPÚBLICA, POR ESTADO CIVIL/CONYUGAL, SEGÚN CIUDAD,</t>
  </si>
  <si>
    <r>
      <rPr>
        <b/>
        <sz val="10"/>
        <rFont val="Arial"/>
        <family val="2"/>
      </rPr>
      <t>Darién: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</si>
  <si>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Ciudad de Colón: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</si>
</sst>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.0;\-;\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3" fontId="3" fillId="0" borderId="1" xfId="0" applyNumberFormat="1" applyFont="1" applyFill="1" applyBorder="1" applyAlignment="1">
      <alignment horizontal="right"/>
    </xf>
    <xf numFmtId="164" fontId="3" fillId="0" borderId="0" xfId="2" applyNumberFormat="1" applyFont="1"/>
    <xf numFmtId="164" fontId="3" fillId="0" borderId="0" xfId="2" applyNumberFormat="1" applyFont="1" applyBorder="1"/>
    <xf numFmtId="164" fontId="4" fillId="0" borderId="0" xfId="2" applyNumberFormat="1" applyFont="1" applyBorder="1"/>
    <xf numFmtId="164" fontId="4" fillId="0" borderId="0" xfId="2" applyNumberFormat="1" applyFont="1"/>
    <xf numFmtId="165" fontId="3" fillId="0" borderId="1" xfId="1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64" fontId="3" fillId="0" borderId="8" xfId="2" applyNumberFormat="1" applyFont="1" applyBorder="1"/>
    <xf numFmtId="164" fontId="3" fillId="0" borderId="6" xfId="1" applyNumberFormat="1" applyFont="1" applyBorder="1" applyAlignment="1">
      <alignment horizontal="right"/>
    </xf>
    <xf numFmtId="165" fontId="3" fillId="0" borderId="6" xfId="1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/>
    <xf numFmtId="49" fontId="3" fillId="0" borderId="0" xfId="8" applyNumberFormat="1" applyFont="1"/>
    <xf numFmtId="164" fontId="3" fillId="0" borderId="0" xfId="0" applyNumberFormat="1" applyFont="1"/>
    <xf numFmtId="164" fontId="6" fillId="0" borderId="8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4" fontId="7" fillId="0" borderId="0" xfId="2" applyNumberFormat="1" applyFont="1" applyBorder="1"/>
    <xf numFmtId="164" fontId="9" fillId="0" borderId="0" xfId="2" applyNumberFormat="1" applyFont="1"/>
    <xf numFmtId="164" fontId="7" fillId="0" borderId="0" xfId="2" applyNumberFormat="1" applyFont="1"/>
    <xf numFmtId="164" fontId="7" fillId="0" borderId="0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164" fontId="3" fillId="0" borderId="0" xfId="2" quotePrefix="1" applyNumberFormat="1" applyFont="1"/>
    <xf numFmtId="164" fontId="3" fillId="0" borderId="1" xfId="1" applyNumberFormat="1" applyFont="1" applyBorder="1" applyAlignment="1">
      <alignment horizontal="right"/>
    </xf>
    <xf numFmtId="164" fontId="4" fillId="0" borderId="0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1" xfId="4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" xfId="2" applyNumberFormat="1" applyFont="1" applyBorder="1"/>
    <xf numFmtId="164" fontId="4" fillId="0" borderId="1" xfId="2" applyNumberFormat="1" applyFont="1" applyBorder="1" applyAlignment="1">
      <alignment horizontal="right"/>
    </xf>
    <xf numFmtId="164" fontId="4" fillId="0" borderId="2" xfId="2" applyNumberFormat="1" applyFont="1" applyBorder="1"/>
    <xf numFmtId="164" fontId="3" fillId="0" borderId="1" xfId="2" applyNumberFormat="1" applyFont="1" applyBorder="1" applyAlignment="1">
      <alignment horizontal="right"/>
    </xf>
    <xf numFmtId="164" fontId="4" fillId="2" borderId="6" xfId="2" applyNumberFormat="1" applyFont="1" applyFill="1" applyBorder="1" applyAlignment="1">
      <alignment horizontal="center" vertical="center" wrapText="1"/>
    </xf>
    <xf numFmtId="164" fontId="4" fillId="2" borderId="7" xfId="2" applyNumberFormat="1" applyFont="1" applyFill="1" applyBorder="1" applyAlignment="1">
      <alignment horizontal="center" vertical="center" wrapText="1"/>
    </xf>
    <xf numFmtId="1" fontId="3" fillId="0" borderId="0" xfId="3" applyNumberFormat="1" applyFont="1" applyBorder="1" applyAlignment="1"/>
    <xf numFmtId="164" fontId="3" fillId="0" borderId="0" xfId="4" quotePrefix="1" applyNumberFormat="1" applyFont="1" applyAlignment="1"/>
    <xf numFmtId="164" fontId="3" fillId="0" borderId="0" xfId="3" applyNumberFormat="1" applyFont="1" applyBorder="1" applyAlignment="1"/>
    <xf numFmtId="164" fontId="3" fillId="0" borderId="2" xfId="1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center"/>
    </xf>
    <xf numFmtId="164" fontId="10" fillId="0" borderId="0" xfId="2" applyNumberFormat="1" applyFont="1" applyBorder="1" applyAlignment="1">
      <alignment horizontal="center"/>
    </xf>
    <xf numFmtId="165" fontId="10" fillId="0" borderId="0" xfId="2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3" fillId="0" borderId="0" xfId="4" quotePrefix="1" applyNumberFormat="1" applyFont="1" applyFill="1" applyAlignment="1"/>
    <xf numFmtId="165" fontId="3" fillId="0" borderId="0" xfId="1" applyNumberFormat="1" applyFont="1" applyBorder="1" applyAlignment="1">
      <alignment horizontal="right"/>
    </xf>
    <xf numFmtId="1" fontId="3" fillId="0" borderId="0" xfId="3" applyNumberFormat="1" applyFont="1" applyBorder="1" applyAlignment="1">
      <alignment horizontal="left"/>
    </xf>
    <xf numFmtId="164" fontId="4" fillId="0" borderId="2" xfId="4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64" fontId="3" fillId="0" borderId="2" xfId="2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" fontId="4" fillId="0" borderId="0" xfId="3" applyNumberFormat="1" applyFont="1" applyBorder="1" applyAlignment="1"/>
    <xf numFmtId="164" fontId="4" fillId="0" borderId="11" xfId="3" applyNumberFormat="1" applyFont="1" applyBorder="1"/>
    <xf numFmtId="164" fontId="4" fillId="0" borderId="0" xfId="3" applyNumberFormat="1" applyFont="1" applyBorder="1" applyAlignment="1"/>
    <xf numFmtId="164" fontId="4" fillId="0" borderId="0" xfId="1" applyNumberFormat="1" applyFont="1" applyBorder="1" applyAlignment="1">
      <alignment horizontal="right"/>
    </xf>
    <xf numFmtId="164" fontId="4" fillId="0" borderId="0" xfId="3" applyNumberFormat="1" applyFont="1" applyBorder="1"/>
    <xf numFmtId="164" fontId="4" fillId="0" borderId="0" xfId="5" applyNumberFormat="1" applyFont="1" applyFill="1" applyBorder="1"/>
    <xf numFmtId="164" fontId="3" fillId="0" borderId="11" xfId="2" applyNumberFormat="1" applyFont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0" xfId="2" applyNumberFormat="1" applyFont="1" applyBorder="1" applyAlignment="1">
      <alignment horizontal="left"/>
    </xf>
    <xf numFmtId="164" fontId="4" fillId="0" borderId="0" xfId="6" applyNumberFormat="1" applyFont="1" applyBorder="1" applyAlignment="1">
      <alignment horizontal="left"/>
    </xf>
    <xf numFmtId="165" fontId="4" fillId="0" borderId="1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4" fontId="4" fillId="0" borderId="0" xfId="3" applyNumberFormat="1" applyFont="1" applyBorder="1" applyAlignment="1">
      <alignment horizontal="left"/>
    </xf>
    <xf numFmtId="164" fontId="3" fillId="0" borderId="0" xfId="4" quotePrefix="1" applyNumberFormat="1" applyFont="1" applyBorder="1" applyAlignment="1"/>
    <xf numFmtId="164" fontId="9" fillId="0" borderId="0" xfId="2" applyNumberFormat="1" applyFont="1" applyBorder="1"/>
    <xf numFmtId="164" fontId="3" fillId="0" borderId="0" xfId="1" applyNumberFormat="1" applyFont="1" applyBorder="1" applyAlignment="1">
      <alignment horizontal="right"/>
    </xf>
    <xf numFmtId="164" fontId="4" fillId="0" borderId="0" xfId="2" applyNumberFormat="1" applyFont="1" applyFill="1" applyAlignment="1">
      <alignment horizontal="center"/>
    </xf>
    <xf numFmtId="164" fontId="4" fillId="0" borderId="0" xfId="2" applyNumberFormat="1" applyFont="1" applyAlignment="1">
      <alignment horizontal="center"/>
    </xf>
    <xf numFmtId="164" fontId="4" fillId="2" borderId="9" xfId="2" applyNumberFormat="1" applyFont="1" applyFill="1" applyBorder="1" applyAlignment="1">
      <alignment horizontal="center" vertical="center" wrapText="1"/>
    </xf>
    <xf numFmtId="164" fontId="4" fillId="2" borderId="11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164" fontId="4" fillId="2" borderId="10" xfId="2" applyNumberFormat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165" fontId="4" fillId="2" borderId="6" xfId="2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7"/>
    <cellStyle name="Normal 3" xfId="9"/>
    <cellStyle name="Normal 4" xfId="10"/>
    <cellStyle name="Normal_221-04" xfId="6"/>
    <cellStyle name="Normal_221-05" xfId="8"/>
    <cellStyle name="Normal_221-08" xfId="3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5"/>
  <sheetViews>
    <sheetView tabSelected="1" view="pageBreakPreview" topLeftCell="A193" zoomScaleNormal="100" zoomScaleSheetLayoutView="100" workbookViewId="0">
      <selection activeCell="K201" sqref="K201"/>
    </sheetView>
  </sheetViews>
  <sheetFormatPr baseColWidth="10" defaultColWidth="11.42578125" defaultRowHeight="12.75" x14ac:dyDescent="0.2"/>
  <cols>
    <col min="1" max="1" width="33.7109375" style="2" customWidth="1"/>
    <col min="2" max="2" width="11.7109375" style="2" customWidth="1"/>
    <col min="3" max="3" width="11.7109375" style="14" customWidth="1"/>
    <col min="4" max="7" width="11.7109375" style="2" customWidth="1"/>
    <col min="8" max="8" width="11.42578125" style="3"/>
    <col min="9" max="16384" width="11.42578125" style="2"/>
  </cols>
  <sheetData>
    <row r="1" spans="1:8" ht="15" customHeight="1" x14ac:dyDescent="0.2">
      <c r="A1" s="82" t="s">
        <v>179</v>
      </c>
      <c r="B1" s="82"/>
      <c r="C1" s="82"/>
      <c r="D1" s="82"/>
      <c r="E1" s="82"/>
      <c r="F1" s="82"/>
      <c r="G1" s="82"/>
    </row>
    <row r="2" spans="1:8" ht="15" customHeight="1" x14ac:dyDescent="0.2">
      <c r="A2" s="83" t="s">
        <v>175</v>
      </c>
      <c r="B2" s="83"/>
      <c r="C2" s="83"/>
      <c r="D2" s="83"/>
      <c r="E2" s="83"/>
      <c r="F2" s="83"/>
      <c r="G2" s="83"/>
    </row>
    <row r="3" spans="1:8" ht="12.6" customHeight="1" x14ac:dyDescent="0.25">
      <c r="A3" s="17"/>
      <c r="B3" s="18"/>
      <c r="C3" s="19"/>
      <c r="D3" s="18"/>
      <c r="E3" s="18"/>
      <c r="F3" s="18"/>
      <c r="G3" s="18"/>
    </row>
    <row r="4" spans="1:8" ht="24.95" customHeight="1" x14ac:dyDescent="0.2">
      <c r="A4" s="84" t="s">
        <v>174</v>
      </c>
      <c r="B4" s="87" t="s">
        <v>0</v>
      </c>
      <c r="C4" s="88"/>
      <c r="D4" s="88"/>
      <c r="E4" s="88"/>
      <c r="F4" s="88"/>
      <c r="G4" s="88"/>
    </row>
    <row r="5" spans="1:8" ht="24.95" customHeight="1" x14ac:dyDescent="0.2">
      <c r="A5" s="85"/>
      <c r="B5" s="89" t="s">
        <v>1</v>
      </c>
      <c r="C5" s="91" t="s">
        <v>9</v>
      </c>
      <c r="D5" s="87" t="s">
        <v>8</v>
      </c>
      <c r="E5" s="88"/>
      <c r="F5" s="88"/>
      <c r="G5" s="88"/>
    </row>
    <row r="6" spans="1:8" ht="24.95" customHeight="1" x14ac:dyDescent="0.2">
      <c r="A6" s="86"/>
      <c r="B6" s="90"/>
      <c r="C6" s="92"/>
      <c r="D6" s="42" t="s">
        <v>5</v>
      </c>
      <c r="E6" s="42" t="s">
        <v>3</v>
      </c>
      <c r="F6" s="42" t="s">
        <v>2</v>
      </c>
      <c r="G6" s="43" t="s">
        <v>11</v>
      </c>
    </row>
    <row r="7" spans="1:8" ht="12" customHeight="1" x14ac:dyDescent="0.2">
      <c r="A7" s="23"/>
      <c r="B7" s="24"/>
      <c r="C7" s="25"/>
      <c r="D7" s="26"/>
      <c r="E7" s="26"/>
      <c r="F7" s="26"/>
      <c r="G7" s="27"/>
    </row>
    <row r="8" spans="1:8" s="22" customFormat="1" ht="13.35" customHeight="1" x14ac:dyDescent="0.25">
      <c r="A8" s="78" t="s">
        <v>173</v>
      </c>
      <c r="B8" s="37">
        <f>SUM(D8:G8)</f>
        <v>9507</v>
      </c>
      <c r="C8" s="32">
        <f>SUM(C10,C17,C25:C32)</f>
        <v>99.999999999999986</v>
      </c>
      <c r="D8" s="31">
        <f>SUM(D80,D103,D132,D155,D177,D199,D221,D249,D274,D305,D327,D343,D358)</f>
        <v>2197</v>
      </c>
      <c r="E8" s="31">
        <f>SUM(E80,E103,E132,E155,E177,E199,E221,E249,E274,E305,E327,E343,E358)</f>
        <v>1097</v>
      </c>
      <c r="F8" s="33">
        <f>SUM(F80,F103,F132,F155,F177,F199,F221,F249,F274,F305,F327,F343,F358)</f>
        <v>6188</v>
      </c>
      <c r="G8" s="33">
        <f>SUM(G80,G103,G132,G155,G177,G199,G221,G249,G274,G305,G327,G343,G358)</f>
        <v>25</v>
      </c>
      <c r="H8" s="20"/>
    </row>
    <row r="9" spans="1:8" s="22" customFormat="1" ht="13.35" customHeight="1" x14ac:dyDescent="0.25">
      <c r="A9" s="30"/>
      <c r="B9" s="37"/>
      <c r="C9" s="32"/>
      <c r="D9" s="31"/>
      <c r="E9" s="31"/>
      <c r="F9" s="33"/>
      <c r="G9" s="33"/>
      <c r="H9" s="20"/>
    </row>
    <row r="10" spans="1:8" s="22" customFormat="1" ht="13.35" customHeight="1" x14ac:dyDescent="0.25">
      <c r="A10" s="65" t="s">
        <v>13</v>
      </c>
      <c r="B10" s="37">
        <f>SUM(D10:G10)</f>
        <v>45</v>
      </c>
      <c r="C10" s="6">
        <f>B10/$B$8*100</f>
        <v>0.47333543704638681</v>
      </c>
      <c r="D10" s="31">
        <f>SUM(D12:D15)</f>
        <v>33</v>
      </c>
      <c r="E10" s="1" t="s">
        <v>10</v>
      </c>
      <c r="F10" s="31">
        <f t="shared" ref="F10:G10" si="0">SUM(F12:F15)</f>
        <v>12</v>
      </c>
      <c r="G10" s="33">
        <f t="shared" si="0"/>
        <v>0</v>
      </c>
      <c r="H10" s="20"/>
    </row>
    <row r="11" spans="1:8" s="22" customFormat="1" ht="13.35" customHeight="1" x14ac:dyDescent="0.25">
      <c r="A11" s="65"/>
      <c r="B11" s="37"/>
      <c r="C11" s="6"/>
      <c r="D11" s="31"/>
      <c r="E11" s="1"/>
      <c r="F11" s="31"/>
      <c r="G11" s="33"/>
      <c r="H11" s="20"/>
    </row>
    <row r="12" spans="1:8" s="5" customFormat="1" ht="13.35" customHeight="1" x14ac:dyDescent="0.2">
      <c r="A12" s="45" t="s">
        <v>176</v>
      </c>
      <c r="B12" s="29">
        <f>SUM(D12:G12)</f>
        <v>1</v>
      </c>
      <c r="C12" s="6">
        <f t="shared" ref="C12:C98" si="1">B12/$B$8*100</f>
        <v>1.0518565267697486E-2</v>
      </c>
      <c r="D12" s="1">
        <v>1</v>
      </c>
      <c r="E12" s="1" t="s">
        <v>10</v>
      </c>
      <c r="F12" s="1" t="s">
        <v>4</v>
      </c>
      <c r="G12" s="7" t="s">
        <v>4</v>
      </c>
      <c r="H12" s="4"/>
    </row>
    <row r="13" spans="1:8" s="5" customFormat="1" ht="13.35" customHeight="1" x14ac:dyDescent="0.2">
      <c r="A13" s="45" t="s">
        <v>31</v>
      </c>
      <c r="B13" s="29">
        <f t="shared" ref="B13:B15" si="2">SUM(D13:G13)</f>
        <v>4</v>
      </c>
      <c r="C13" s="6">
        <f t="shared" si="1"/>
        <v>4.2074261070789945E-2</v>
      </c>
      <c r="D13" s="1">
        <v>4</v>
      </c>
      <c r="E13" s="1" t="s">
        <v>10</v>
      </c>
      <c r="F13" s="1" t="s">
        <v>4</v>
      </c>
      <c r="G13" s="7" t="s">
        <v>4</v>
      </c>
      <c r="H13" s="4"/>
    </row>
    <row r="14" spans="1:8" s="5" customFormat="1" ht="13.35" customHeight="1" x14ac:dyDescent="0.2">
      <c r="A14" s="45" t="s">
        <v>177</v>
      </c>
      <c r="B14" s="29">
        <f t="shared" si="2"/>
        <v>7</v>
      </c>
      <c r="C14" s="6">
        <f t="shared" si="1"/>
        <v>7.3629956873882393E-2</v>
      </c>
      <c r="D14" s="1">
        <v>4</v>
      </c>
      <c r="E14" s="1" t="s">
        <v>10</v>
      </c>
      <c r="F14" s="1">
        <v>3</v>
      </c>
      <c r="G14" s="7" t="s">
        <v>4</v>
      </c>
      <c r="H14" s="4"/>
    </row>
    <row r="15" spans="1:8" s="5" customFormat="1" ht="13.35" customHeight="1" x14ac:dyDescent="0.2">
      <c r="A15" s="45" t="s">
        <v>126</v>
      </c>
      <c r="B15" s="29">
        <f t="shared" si="2"/>
        <v>33</v>
      </c>
      <c r="C15" s="6">
        <f t="shared" si="1"/>
        <v>0.34711265383401702</v>
      </c>
      <c r="D15" s="1">
        <v>24</v>
      </c>
      <c r="E15" s="1" t="s">
        <v>10</v>
      </c>
      <c r="F15" s="1">
        <v>9</v>
      </c>
      <c r="G15" s="7" t="s">
        <v>4</v>
      </c>
      <c r="H15" s="4"/>
    </row>
    <row r="16" spans="1:8" s="5" customFormat="1" ht="13.35" customHeight="1" x14ac:dyDescent="0.2">
      <c r="A16" s="45"/>
      <c r="B16" s="29"/>
      <c r="C16" s="6"/>
      <c r="D16" s="1"/>
      <c r="E16" s="1"/>
      <c r="F16" s="1"/>
      <c r="G16" s="7"/>
      <c r="H16" s="4"/>
    </row>
    <row r="17" spans="1:8" s="22" customFormat="1" ht="13.35" customHeight="1" x14ac:dyDescent="0.25">
      <c r="A17" s="65" t="s">
        <v>15</v>
      </c>
      <c r="B17" s="37">
        <f>SUM(D17:G17)</f>
        <v>1240</v>
      </c>
      <c r="C17" s="6">
        <f t="shared" si="1"/>
        <v>13.043020931944882</v>
      </c>
      <c r="D17" s="31">
        <f>SUM(D19:D23)</f>
        <v>553</v>
      </c>
      <c r="E17" s="31">
        <f>SUM(E19:E23)</f>
        <v>17</v>
      </c>
      <c r="F17" s="31">
        <f>SUM(F19:F23)</f>
        <v>669</v>
      </c>
      <c r="G17" s="33">
        <f>SUM(G19:G23)</f>
        <v>1</v>
      </c>
      <c r="H17" s="20"/>
    </row>
    <row r="18" spans="1:8" s="22" customFormat="1" ht="13.35" customHeight="1" x14ac:dyDescent="0.25">
      <c r="A18" s="65"/>
      <c r="B18" s="37"/>
      <c r="C18" s="6"/>
      <c r="D18" s="31"/>
      <c r="E18" s="31"/>
      <c r="F18" s="31"/>
      <c r="G18" s="33"/>
      <c r="H18" s="20"/>
    </row>
    <row r="19" spans="1:8" s="5" customFormat="1" ht="13.35" customHeight="1" x14ac:dyDescent="0.2">
      <c r="A19" s="45" t="s">
        <v>16</v>
      </c>
      <c r="B19" s="29">
        <f t="shared" ref="B19:B53" si="3">SUM(D19:G19)</f>
        <v>104</v>
      </c>
      <c r="C19" s="6">
        <f t="shared" si="1"/>
        <v>1.0939307878405384</v>
      </c>
      <c r="D19" s="1">
        <v>67</v>
      </c>
      <c r="E19" s="1" t="s">
        <v>10</v>
      </c>
      <c r="F19" s="1">
        <v>37</v>
      </c>
      <c r="G19" s="7" t="s">
        <v>4</v>
      </c>
      <c r="H19" s="4"/>
    </row>
    <row r="20" spans="1:8" s="5" customFormat="1" ht="13.35" customHeight="1" x14ac:dyDescent="0.2">
      <c r="A20" s="45" t="s">
        <v>17</v>
      </c>
      <c r="B20" s="29">
        <f t="shared" si="3"/>
        <v>137</v>
      </c>
      <c r="C20" s="6">
        <f t="shared" si="1"/>
        <v>1.4410434416745557</v>
      </c>
      <c r="D20" s="1">
        <v>88</v>
      </c>
      <c r="E20" s="1" t="s">
        <v>10</v>
      </c>
      <c r="F20" s="1">
        <v>49</v>
      </c>
      <c r="G20" s="7" t="s">
        <v>4</v>
      </c>
      <c r="H20" s="4"/>
    </row>
    <row r="21" spans="1:8" s="5" customFormat="1" ht="13.35" customHeight="1" x14ac:dyDescent="0.2">
      <c r="A21" s="45" t="s">
        <v>18</v>
      </c>
      <c r="B21" s="29">
        <f t="shared" si="3"/>
        <v>225</v>
      </c>
      <c r="C21" s="6">
        <f t="shared" si="1"/>
        <v>2.3666771852319344</v>
      </c>
      <c r="D21" s="1">
        <v>122</v>
      </c>
      <c r="E21" s="1" t="s">
        <v>10</v>
      </c>
      <c r="F21" s="1">
        <v>102</v>
      </c>
      <c r="G21" s="7">
        <v>1</v>
      </c>
      <c r="H21" s="4"/>
    </row>
    <row r="22" spans="1:8" s="5" customFormat="1" ht="13.35" customHeight="1" x14ac:dyDescent="0.2">
      <c r="A22" s="45" t="s">
        <v>19</v>
      </c>
      <c r="B22" s="29">
        <f t="shared" si="3"/>
        <v>320</v>
      </c>
      <c r="C22" s="6">
        <f t="shared" si="1"/>
        <v>3.3659408856631954</v>
      </c>
      <c r="D22" s="1">
        <v>112</v>
      </c>
      <c r="E22" s="1">
        <v>4</v>
      </c>
      <c r="F22" s="1">
        <v>204</v>
      </c>
      <c r="G22" s="7" t="s">
        <v>4</v>
      </c>
      <c r="H22" s="4"/>
    </row>
    <row r="23" spans="1:8" s="5" customFormat="1" ht="13.35" customHeight="1" x14ac:dyDescent="0.2">
      <c r="A23" s="45" t="s">
        <v>20</v>
      </c>
      <c r="B23" s="29">
        <f t="shared" si="3"/>
        <v>454</v>
      </c>
      <c r="C23" s="6">
        <f t="shared" si="1"/>
        <v>4.775428631534659</v>
      </c>
      <c r="D23" s="1">
        <v>164</v>
      </c>
      <c r="E23" s="1">
        <v>13</v>
      </c>
      <c r="F23" s="1">
        <v>277</v>
      </c>
      <c r="G23" s="7" t="s">
        <v>4</v>
      </c>
      <c r="H23" s="4"/>
    </row>
    <row r="24" spans="1:8" s="5" customFormat="1" ht="13.35" customHeight="1" x14ac:dyDescent="0.2">
      <c r="A24" s="45"/>
      <c r="B24" s="29"/>
      <c r="C24" s="6"/>
      <c r="D24" s="1"/>
      <c r="E24" s="1"/>
      <c r="F24" s="1"/>
      <c r="G24" s="7"/>
      <c r="H24" s="4"/>
    </row>
    <row r="25" spans="1:8" ht="13.35" customHeight="1" x14ac:dyDescent="0.2">
      <c r="A25" s="44" t="s">
        <v>21</v>
      </c>
      <c r="B25" s="29">
        <f t="shared" si="3"/>
        <v>2294</v>
      </c>
      <c r="C25" s="6">
        <f t="shared" si="1"/>
        <v>24.129588724098035</v>
      </c>
      <c r="D25" s="1">
        <v>613</v>
      </c>
      <c r="E25" s="1">
        <v>122</v>
      </c>
      <c r="F25" s="1">
        <v>1557</v>
      </c>
      <c r="G25" s="7">
        <v>2</v>
      </c>
    </row>
    <row r="26" spans="1:8" ht="13.35" customHeight="1" x14ac:dyDescent="0.2">
      <c r="A26" s="44" t="s">
        <v>22</v>
      </c>
      <c r="B26" s="29">
        <f t="shared" si="3"/>
        <v>2214</v>
      </c>
      <c r="C26" s="6">
        <f t="shared" si="1"/>
        <v>23.288103502682233</v>
      </c>
      <c r="D26" s="1">
        <v>417</v>
      </c>
      <c r="E26" s="1">
        <v>259</v>
      </c>
      <c r="F26" s="1">
        <v>1534</v>
      </c>
      <c r="G26" s="7">
        <v>4</v>
      </c>
    </row>
    <row r="27" spans="1:8" ht="13.35" customHeight="1" x14ac:dyDescent="0.2">
      <c r="A27" s="44" t="s">
        <v>23</v>
      </c>
      <c r="B27" s="29">
        <f t="shared" si="3"/>
        <v>1836</v>
      </c>
      <c r="C27" s="6">
        <f t="shared" si="1"/>
        <v>19.312085831492585</v>
      </c>
      <c r="D27" s="1">
        <v>292</v>
      </c>
      <c r="E27" s="1">
        <v>308</v>
      </c>
      <c r="F27" s="1">
        <v>1223</v>
      </c>
      <c r="G27" s="7">
        <v>13</v>
      </c>
    </row>
    <row r="28" spans="1:8" ht="13.35" customHeight="1" x14ac:dyDescent="0.2">
      <c r="A28" s="44" t="s">
        <v>24</v>
      </c>
      <c r="B28" s="29">
        <f t="shared" si="3"/>
        <v>1281</v>
      </c>
      <c r="C28" s="6">
        <f t="shared" si="1"/>
        <v>13.47428210792048</v>
      </c>
      <c r="D28" s="1">
        <v>199</v>
      </c>
      <c r="E28" s="1">
        <v>255</v>
      </c>
      <c r="F28" s="1">
        <v>822</v>
      </c>
      <c r="G28" s="7">
        <v>5</v>
      </c>
    </row>
    <row r="29" spans="1:8" ht="13.35" customHeight="1" x14ac:dyDescent="0.2">
      <c r="A29" s="44" t="s">
        <v>25</v>
      </c>
      <c r="B29" s="29">
        <f t="shared" si="3"/>
        <v>521</v>
      </c>
      <c r="C29" s="6">
        <f t="shared" si="1"/>
        <v>5.4801725044703904</v>
      </c>
      <c r="D29" s="1">
        <v>77</v>
      </c>
      <c r="E29" s="1">
        <v>118</v>
      </c>
      <c r="F29" s="1">
        <v>326</v>
      </c>
      <c r="G29" s="7" t="s">
        <v>4</v>
      </c>
    </row>
    <row r="30" spans="1:8" ht="13.35" customHeight="1" x14ac:dyDescent="0.2">
      <c r="A30" s="44" t="s">
        <v>26</v>
      </c>
      <c r="B30" s="29">
        <f t="shared" si="3"/>
        <v>62</v>
      </c>
      <c r="C30" s="6">
        <f t="shared" si="1"/>
        <v>0.6521510465972441</v>
      </c>
      <c r="D30" s="1">
        <v>6</v>
      </c>
      <c r="E30" s="1">
        <v>17</v>
      </c>
      <c r="F30" s="1">
        <v>39</v>
      </c>
      <c r="G30" s="7" t="s">
        <v>4</v>
      </c>
    </row>
    <row r="31" spans="1:8" ht="13.35" customHeight="1" x14ac:dyDescent="0.2">
      <c r="A31" s="44" t="s">
        <v>27</v>
      </c>
      <c r="B31" s="29">
        <f t="shared" si="3"/>
        <v>2</v>
      </c>
      <c r="C31" s="6">
        <f t="shared" si="1"/>
        <v>2.1037130535394973E-2</v>
      </c>
      <c r="D31" s="1" t="s">
        <v>4</v>
      </c>
      <c r="E31" s="1">
        <v>1</v>
      </c>
      <c r="F31" s="1">
        <v>1</v>
      </c>
      <c r="G31" s="7" t="s">
        <v>4</v>
      </c>
    </row>
    <row r="32" spans="1:8" ht="13.35" customHeight="1" x14ac:dyDescent="0.2">
      <c r="A32" s="44" t="s">
        <v>28</v>
      </c>
      <c r="B32" s="29">
        <f t="shared" si="3"/>
        <v>12</v>
      </c>
      <c r="C32" s="6">
        <f t="shared" si="1"/>
        <v>0.12622278321236985</v>
      </c>
      <c r="D32" s="1">
        <v>7</v>
      </c>
      <c r="E32" s="1" t="s">
        <v>4</v>
      </c>
      <c r="F32" s="1">
        <v>5</v>
      </c>
      <c r="G32" s="7" t="s">
        <v>4</v>
      </c>
    </row>
    <row r="33" spans="1:8" ht="13.35" customHeight="1" x14ac:dyDescent="0.2">
      <c r="A33" s="44"/>
      <c r="B33" s="29"/>
      <c r="C33" s="6"/>
      <c r="D33" s="1"/>
      <c r="E33" s="1"/>
      <c r="F33" s="7"/>
      <c r="G33" s="7"/>
    </row>
    <row r="34" spans="1:8" s="21" customFormat="1" ht="13.35" customHeight="1" x14ac:dyDescent="0.2">
      <c r="A34" s="66" t="s">
        <v>29</v>
      </c>
      <c r="B34" s="37">
        <f>SUM(D34:G34)</f>
        <v>1342</v>
      </c>
      <c r="C34" s="6">
        <f t="shared" si="1"/>
        <v>14.115914589250025</v>
      </c>
      <c r="D34" s="34">
        <f>SUM(D36,D40,D48:D53)</f>
        <v>345</v>
      </c>
      <c r="E34" s="34">
        <f>SUM(E36,E40,E48:E53)</f>
        <v>186</v>
      </c>
      <c r="F34" s="55">
        <f>SUM(F36,F40,F48:F53)</f>
        <v>805</v>
      </c>
      <c r="G34" s="55">
        <f>SUM(G36,G40,G48:G53)</f>
        <v>6</v>
      </c>
      <c r="H34" s="80"/>
    </row>
    <row r="35" spans="1:8" s="21" customFormat="1" ht="13.35" customHeight="1" x14ac:dyDescent="0.2">
      <c r="A35" s="69"/>
      <c r="B35" s="37"/>
      <c r="C35" s="6"/>
      <c r="D35" s="34"/>
      <c r="E35" s="34"/>
      <c r="F35" s="55"/>
      <c r="G35" s="55"/>
      <c r="H35" s="80"/>
    </row>
    <row r="36" spans="1:8" s="22" customFormat="1" ht="13.35" customHeight="1" x14ac:dyDescent="0.25">
      <c r="A36" s="65" t="s">
        <v>30</v>
      </c>
      <c r="B36" s="31">
        <f t="shared" si="3"/>
        <v>4</v>
      </c>
      <c r="C36" s="6">
        <f t="shared" si="1"/>
        <v>4.2074261070789945E-2</v>
      </c>
      <c r="D36" s="31">
        <v>4</v>
      </c>
      <c r="E36" s="31" t="s">
        <v>10</v>
      </c>
      <c r="F36" s="31" t="s">
        <v>4</v>
      </c>
      <c r="G36" s="33" t="s">
        <v>4</v>
      </c>
      <c r="H36" s="20"/>
    </row>
    <row r="37" spans="1:8" s="22" customFormat="1" ht="13.35" customHeight="1" x14ac:dyDescent="0.25">
      <c r="A37" s="65"/>
      <c r="B37" s="31"/>
      <c r="C37" s="6"/>
      <c r="D37" s="31"/>
      <c r="E37" s="31"/>
      <c r="F37" s="31"/>
      <c r="G37" s="33"/>
      <c r="H37" s="20"/>
    </row>
    <row r="38" spans="1:8" s="5" customFormat="1" ht="13.35" customHeight="1" x14ac:dyDescent="0.2">
      <c r="A38" s="45" t="s">
        <v>14</v>
      </c>
      <c r="B38" s="29">
        <f t="shared" si="3"/>
        <v>4</v>
      </c>
      <c r="C38" s="6">
        <f t="shared" si="1"/>
        <v>4.2074261070789945E-2</v>
      </c>
      <c r="D38" s="1">
        <v>4</v>
      </c>
      <c r="E38" s="1" t="s">
        <v>10</v>
      </c>
      <c r="F38" s="1" t="s">
        <v>4</v>
      </c>
      <c r="G38" s="7" t="s">
        <v>4</v>
      </c>
      <c r="H38" s="4"/>
    </row>
    <row r="39" spans="1:8" s="5" customFormat="1" ht="13.35" customHeight="1" x14ac:dyDescent="0.2">
      <c r="A39" s="45"/>
      <c r="B39" s="29"/>
      <c r="C39" s="6"/>
      <c r="D39" s="1"/>
      <c r="E39" s="1"/>
      <c r="F39" s="1"/>
      <c r="G39" s="77"/>
      <c r="H39" s="4"/>
    </row>
    <row r="40" spans="1:8" s="22" customFormat="1" ht="13.35" customHeight="1" x14ac:dyDescent="0.25">
      <c r="A40" s="67" t="s">
        <v>33</v>
      </c>
      <c r="B40" s="37">
        <f>SUM(D40:G40)</f>
        <v>113</v>
      </c>
      <c r="C40" s="6">
        <f t="shared" si="1"/>
        <v>1.1885978752498159</v>
      </c>
      <c r="D40" s="31">
        <f>SUM(D42:D46)</f>
        <v>62</v>
      </c>
      <c r="E40" s="31" t="s">
        <v>4</v>
      </c>
      <c r="F40" s="31">
        <f t="shared" ref="F40:G40" si="4">SUM(F42:F46)</f>
        <v>51</v>
      </c>
      <c r="G40" s="68">
        <f t="shared" si="4"/>
        <v>0</v>
      </c>
      <c r="H40" s="20"/>
    </row>
    <row r="41" spans="1:8" s="22" customFormat="1" ht="13.35" customHeight="1" x14ac:dyDescent="0.25">
      <c r="A41" s="67"/>
      <c r="B41" s="37"/>
      <c r="C41" s="6"/>
      <c r="D41" s="31"/>
      <c r="E41" s="31"/>
      <c r="F41" s="31"/>
      <c r="G41" s="68"/>
      <c r="H41" s="20"/>
    </row>
    <row r="42" spans="1:8" s="5" customFormat="1" ht="13.35" customHeight="1" x14ac:dyDescent="0.2">
      <c r="A42" s="45" t="s">
        <v>34</v>
      </c>
      <c r="B42" s="29">
        <f t="shared" si="3"/>
        <v>10</v>
      </c>
      <c r="C42" s="6">
        <f t="shared" si="1"/>
        <v>0.10518565267697486</v>
      </c>
      <c r="D42" s="1">
        <v>8</v>
      </c>
      <c r="E42" s="1" t="s">
        <v>10</v>
      </c>
      <c r="F42" s="1">
        <v>2</v>
      </c>
      <c r="G42" s="7" t="s">
        <v>4</v>
      </c>
      <c r="H42" s="4"/>
    </row>
    <row r="43" spans="1:8" s="5" customFormat="1" ht="13.35" customHeight="1" x14ac:dyDescent="0.2">
      <c r="A43" s="45" t="s">
        <v>35</v>
      </c>
      <c r="B43" s="29">
        <f t="shared" si="3"/>
        <v>13</v>
      </c>
      <c r="C43" s="6">
        <f t="shared" si="1"/>
        <v>0.1367413484800673</v>
      </c>
      <c r="D43" s="1">
        <v>10</v>
      </c>
      <c r="E43" s="1" t="s">
        <v>10</v>
      </c>
      <c r="F43" s="1">
        <v>3</v>
      </c>
      <c r="G43" s="7" t="s">
        <v>4</v>
      </c>
      <c r="H43" s="4"/>
    </row>
    <row r="44" spans="1:8" s="5" customFormat="1" ht="13.35" customHeight="1" x14ac:dyDescent="0.2">
      <c r="A44" s="45" t="s">
        <v>36</v>
      </c>
      <c r="B44" s="29">
        <f t="shared" si="3"/>
        <v>21</v>
      </c>
      <c r="C44" s="6">
        <f t="shared" si="1"/>
        <v>0.22088987062164719</v>
      </c>
      <c r="D44" s="1">
        <v>17</v>
      </c>
      <c r="E44" s="1" t="s">
        <v>10</v>
      </c>
      <c r="F44" s="1">
        <v>4</v>
      </c>
      <c r="G44" s="7" t="s">
        <v>4</v>
      </c>
      <c r="H44" s="4"/>
    </row>
    <row r="45" spans="1:8" s="5" customFormat="1" ht="13.35" customHeight="1" x14ac:dyDescent="0.2">
      <c r="A45" s="45" t="s">
        <v>37</v>
      </c>
      <c r="B45" s="29">
        <f t="shared" si="3"/>
        <v>25</v>
      </c>
      <c r="C45" s="6">
        <f t="shared" si="1"/>
        <v>0.26296413169243715</v>
      </c>
      <c r="D45" s="1">
        <v>9</v>
      </c>
      <c r="E45" s="1" t="s">
        <v>4</v>
      </c>
      <c r="F45" s="1">
        <v>16</v>
      </c>
      <c r="G45" s="7" t="s">
        <v>4</v>
      </c>
      <c r="H45" s="4"/>
    </row>
    <row r="46" spans="1:8" s="5" customFormat="1" ht="13.35" customHeight="1" x14ac:dyDescent="0.2">
      <c r="A46" s="45" t="s">
        <v>38</v>
      </c>
      <c r="B46" s="29">
        <f t="shared" si="3"/>
        <v>44</v>
      </c>
      <c r="C46" s="6">
        <f t="shared" si="1"/>
        <v>0.46281687177868935</v>
      </c>
      <c r="D46" s="1">
        <v>18</v>
      </c>
      <c r="E46" s="1" t="s">
        <v>4</v>
      </c>
      <c r="F46" s="1">
        <v>26</v>
      </c>
      <c r="G46" s="7" t="s">
        <v>4</v>
      </c>
      <c r="H46" s="4"/>
    </row>
    <row r="47" spans="1:8" s="5" customFormat="1" ht="13.35" customHeight="1" x14ac:dyDescent="0.2">
      <c r="A47" s="45"/>
      <c r="B47" s="29"/>
      <c r="C47" s="6"/>
      <c r="D47" s="1"/>
      <c r="E47" s="1"/>
      <c r="F47" s="1"/>
      <c r="G47" s="7"/>
      <c r="H47" s="4"/>
    </row>
    <row r="48" spans="1:8" ht="13.35" customHeight="1" x14ac:dyDescent="0.2">
      <c r="A48" s="46" t="s">
        <v>39</v>
      </c>
      <c r="B48" s="29">
        <f t="shared" si="3"/>
        <v>327</v>
      </c>
      <c r="C48" s="6">
        <f t="shared" si="1"/>
        <v>3.4395708425370777</v>
      </c>
      <c r="D48" s="1">
        <v>102</v>
      </c>
      <c r="E48" s="1">
        <v>20</v>
      </c>
      <c r="F48" s="1">
        <v>204</v>
      </c>
      <c r="G48" s="7">
        <v>1</v>
      </c>
    </row>
    <row r="49" spans="1:8" ht="13.35" customHeight="1" x14ac:dyDescent="0.2">
      <c r="A49" s="46" t="s">
        <v>40</v>
      </c>
      <c r="B49" s="29">
        <f t="shared" si="3"/>
        <v>331</v>
      </c>
      <c r="C49" s="6">
        <f t="shared" si="1"/>
        <v>3.4816451036078679</v>
      </c>
      <c r="D49" s="1">
        <v>64</v>
      </c>
      <c r="E49" s="1">
        <v>53</v>
      </c>
      <c r="F49" s="1">
        <v>213</v>
      </c>
      <c r="G49" s="7">
        <v>1</v>
      </c>
    </row>
    <row r="50" spans="1:8" ht="13.35" customHeight="1" x14ac:dyDescent="0.2">
      <c r="A50" s="46" t="s">
        <v>41</v>
      </c>
      <c r="B50" s="29">
        <f t="shared" si="3"/>
        <v>287</v>
      </c>
      <c r="C50" s="6">
        <f t="shared" si="1"/>
        <v>3.0188282318291786</v>
      </c>
      <c r="D50" s="1">
        <v>59</v>
      </c>
      <c r="E50" s="1">
        <v>48</v>
      </c>
      <c r="F50" s="1">
        <v>176</v>
      </c>
      <c r="G50" s="7">
        <v>4</v>
      </c>
    </row>
    <row r="51" spans="1:8" ht="13.35" customHeight="1" x14ac:dyDescent="0.2">
      <c r="A51" s="46" t="s">
        <v>42</v>
      </c>
      <c r="B51" s="29">
        <f t="shared" si="3"/>
        <v>196</v>
      </c>
      <c r="C51" s="6">
        <f t="shared" si="1"/>
        <v>2.0616387924687074</v>
      </c>
      <c r="D51" s="1">
        <v>36</v>
      </c>
      <c r="E51" s="1">
        <v>46</v>
      </c>
      <c r="F51" s="1">
        <v>114</v>
      </c>
      <c r="G51" s="7" t="s">
        <v>4</v>
      </c>
    </row>
    <row r="52" spans="1:8" ht="13.35" customHeight="1" x14ac:dyDescent="0.2">
      <c r="A52" s="46" t="s">
        <v>25</v>
      </c>
      <c r="B52" s="29">
        <f t="shared" si="3"/>
        <v>75</v>
      </c>
      <c r="C52" s="6">
        <f t="shared" si="1"/>
        <v>0.78889239507731135</v>
      </c>
      <c r="D52" s="1">
        <v>17</v>
      </c>
      <c r="E52" s="1">
        <v>15</v>
      </c>
      <c r="F52" s="1">
        <v>43</v>
      </c>
      <c r="G52" s="7" t="s">
        <v>4</v>
      </c>
    </row>
    <row r="53" spans="1:8" ht="13.35" customHeight="1" x14ac:dyDescent="0.2">
      <c r="A53" s="46" t="s">
        <v>43</v>
      </c>
      <c r="B53" s="29">
        <f t="shared" si="3"/>
        <v>9</v>
      </c>
      <c r="C53" s="6">
        <f t="shared" si="1"/>
        <v>9.4667087409277373E-2</v>
      </c>
      <c r="D53" s="1">
        <v>1</v>
      </c>
      <c r="E53" s="1">
        <v>4</v>
      </c>
      <c r="F53" s="1">
        <v>4</v>
      </c>
      <c r="G53" s="7" t="s">
        <v>4</v>
      </c>
    </row>
    <row r="54" spans="1:8" ht="13.35" customHeight="1" x14ac:dyDescent="0.2">
      <c r="A54" s="46"/>
      <c r="B54" s="29"/>
      <c r="C54" s="6"/>
      <c r="D54" s="1"/>
      <c r="E54" s="1"/>
      <c r="F54" s="1"/>
      <c r="G54" s="7"/>
    </row>
    <row r="55" spans="1:8" ht="13.35" customHeight="1" x14ac:dyDescent="0.2">
      <c r="A55" s="69" t="s">
        <v>44</v>
      </c>
      <c r="B55" s="37">
        <f>SUM(D55:G55)</f>
        <v>157</v>
      </c>
      <c r="C55" s="6">
        <f>B55/$B$8*100</f>
        <v>1.6514147470285054</v>
      </c>
      <c r="D55" s="35">
        <f>SUM(D57,D73:D78)</f>
        <v>56</v>
      </c>
      <c r="E55" s="35">
        <f>SUM(E57,E73:E78)</f>
        <v>17</v>
      </c>
      <c r="F55" s="35">
        <f>SUM(F57,F73:F78)</f>
        <v>84</v>
      </c>
      <c r="G55" s="36">
        <f>SUM(G57,G73:G78)</f>
        <v>0</v>
      </c>
    </row>
    <row r="56" spans="1:8" ht="13.35" customHeight="1" x14ac:dyDescent="0.2">
      <c r="A56" s="69"/>
      <c r="B56" s="37"/>
      <c r="C56" s="6"/>
      <c r="D56" s="35"/>
      <c r="E56" s="35"/>
      <c r="F56" s="35"/>
      <c r="G56" s="36"/>
    </row>
    <row r="57" spans="1:8" s="22" customFormat="1" ht="13.35" customHeight="1" x14ac:dyDescent="0.25">
      <c r="A57" s="67" t="s">
        <v>33</v>
      </c>
      <c r="B57" s="37">
        <f>SUM(D57:G57)</f>
        <v>19</v>
      </c>
      <c r="C57" s="6">
        <f>B57/$B$8*100</f>
        <v>0.19985274008625223</v>
      </c>
      <c r="D57" s="31">
        <f>SUM(D59:D63)</f>
        <v>9</v>
      </c>
      <c r="E57" s="31">
        <f>SUM(E59:E63)</f>
        <v>0</v>
      </c>
      <c r="F57" s="31">
        <f>SUM(F59:F63)</f>
        <v>10</v>
      </c>
      <c r="G57" s="33">
        <f>SUM(G59:G63)</f>
        <v>0</v>
      </c>
      <c r="H57" s="20"/>
    </row>
    <row r="58" spans="1:8" s="22" customFormat="1" ht="13.35" customHeight="1" x14ac:dyDescent="0.25">
      <c r="A58" s="67"/>
      <c r="B58" s="37"/>
      <c r="C58" s="32"/>
      <c r="D58" s="31"/>
      <c r="E58" s="31"/>
      <c r="F58" s="31"/>
      <c r="G58" s="33"/>
      <c r="H58" s="20"/>
    </row>
    <row r="59" spans="1:8" s="5" customFormat="1" ht="13.35" customHeight="1" x14ac:dyDescent="0.2">
      <c r="A59" s="45" t="s">
        <v>45</v>
      </c>
      <c r="B59" s="29">
        <f>SUM(D59:G59)</f>
        <v>2</v>
      </c>
      <c r="C59" s="6">
        <f>B59/$B$8*100</f>
        <v>2.1037130535394973E-2</v>
      </c>
      <c r="D59" s="1">
        <v>2</v>
      </c>
      <c r="E59" s="1" t="s">
        <v>10</v>
      </c>
      <c r="F59" s="1" t="s">
        <v>4</v>
      </c>
      <c r="G59" s="7" t="s">
        <v>4</v>
      </c>
      <c r="H59" s="4"/>
    </row>
    <row r="60" spans="1:8" s="5" customFormat="1" ht="13.35" customHeight="1" x14ac:dyDescent="0.2">
      <c r="A60" s="45" t="s">
        <v>46</v>
      </c>
      <c r="B60" s="29">
        <f>SUM(D60:G60)</f>
        <v>2</v>
      </c>
      <c r="C60" s="6">
        <f>B60/$B$8*100</f>
        <v>2.1037130535394973E-2</v>
      </c>
      <c r="D60" s="1">
        <v>2</v>
      </c>
      <c r="E60" s="1" t="s">
        <v>10</v>
      </c>
      <c r="F60" s="1" t="s">
        <v>4</v>
      </c>
      <c r="G60" s="7" t="s">
        <v>4</v>
      </c>
      <c r="H60" s="4"/>
    </row>
    <row r="61" spans="1:8" s="5" customFormat="1" ht="13.35" customHeight="1" x14ac:dyDescent="0.2">
      <c r="A61" s="45" t="s">
        <v>47</v>
      </c>
      <c r="B61" s="29">
        <f>SUM(D61:G61)</f>
        <v>2</v>
      </c>
      <c r="C61" s="6">
        <f>B61/$B$8*100</f>
        <v>2.1037130535394973E-2</v>
      </c>
      <c r="D61" s="1" t="s">
        <v>4</v>
      </c>
      <c r="E61" s="1" t="s">
        <v>10</v>
      </c>
      <c r="F61" s="1">
        <v>2</v>
      </c>
      <c r="G61" s="7" t="s">
        <v>4</v>
      </c>
      <c r="H61" s="4"/>
    </row>
    <row r="62" spans="1:8" s="5" customFormat="1" ht="13.35" customHeight="1" x14ac:dyDescent="0.2">
      <c r="A62" s="45" t="s">
        <v>48</v>
      </c>
      <c r="B62" s="29">
        <f>SUM(D62:G62)</f>
        <v>5</v>
      </c>
      <c r="C62" s="6">
        <f>B62/$B$8*100</f>
        <v>5.2592826338487428E-2</v>
      </c>
      <c r="D62" s="1">
        <v>2</v>
      </c>
      <c r="E62" s="1" t="s">
        <v>4</v>
      </c>
      <c r="F62" s="1">
        <v>3</v>
      </c>
      <c r="G62" s="7" t="s">
        <v>4</v>
      </c>
      <c r="H62" s="4"/>
    </row>
    <row r="63" spans="1:8" s="5" customFormat="1" ht="13.35" customHeight="1" x14ac:dyDescent="0.2">
      <c r="A63" s="45" t="s">
        <v>38</v>
      </c>
      <c r="B63" s="29">
        <f>SUM(D63:G63)</f>
        <v>8</v>
      </c>
      <c r="C63" s="6">
        <f>B63/$B$8*100</f>
        <v>8.414852214157989E-2</v>
      </c>
      <c r="D63" s="1">
        <v>3</v>
      </c>
      <c r="E63" s="1" t="s">
        <v>4</v>
      </c>
      <c r="F63" s="1">
        <v>5</v>
      </c>
      <c r="G63" s="7" t="s">
        <v>4</v>
      </c>
      <c r="H63" s="4"/>
    </row>
    <row r="64" spans="1:8" ht="15" customHeight="1" x14ac:dyDescent="0.2">
      <c r="A64" s="82" t="s">
        <v>179</v>
      </c>
      <c r="B64" s="82"/>
      <c r="C64" s="82"/>
      <c r="D64" s="82"/>
      <c r="E64" s="82"/>
      <c r="F64" s="82"/>
      <c r="G64" s="82"/>
    </row>
    <row r="65" spans="1:8" ht="15" customHeight="1" x14ac:dyDescent="0.2">
      <c r="A65" s="83" t="s">
        <v>175</v>
      </c>
      <c r="B65" s="83"/>
      <c r="C65" s="83"/>
      <c r="D65" s="83"/>
      <c r="E65" s="83"/>
      <c r="F65" s="83"/>
      <c r="G65" s="83"/>
    </row>
    <row r="66" spans="1:8" ht="12.6" customHeight="1" x14ac:dyDescent="0.25">
      <c r="A66" s="48"/>
      <c r="B66" s="49"/>
      <c r="C66" s="50"/>
      <c r="D66" s="49"/>
      <c r="E66" s="49"/>
      <c r="F66" s="49"/>
      <c r="G66" s="49"/>
    </row>
    <row r="67" spans="1:8" ht="24.95" customHeight="1" x14ac:dyDescent="0.2">
      <c r="A67" s="84" t="s">
        <v>174</v>
      </c>
      <c r="B67" s="87" t="s">
        <v>0</v>
      </c>
      <c r="C67" s="88"/>
      <c r="D67" s="88"/>
      <c r="E67" s="88"/>
      <c r="F67" s="88"/>
      <c r="G67" s="88"/>
    </row>
    <row r="68" spans="1:8" ht="24.95" customHeight="1" x14ac:dyDescent="0.2">
      <c r="A68" s="85"/>
      <c r="B68" s="89" t="s">
        <v>1</v>
      </c>
      <c r="C68" s="91" t="s">
        <v>9</v>
      </c>
      <c r="D68" s="87" t="s">
        <v>8</v>
      </c>
      <c r="E68" s="88"/>
      <c r="F68" s="88"/>
      <c r="G68" s="88"/>
    </row>
    <row r="69" spans="1:8" ht="24.95" customHeight="1" x14ac:dyDescent="0.2">
      <c r="A69" s="86"/>
      <c r="B69" s="90"/>
      <c r="C69" s="92"/>
      <c r="D69" s="42" t="s">
        <v>5</v>
      </c>
      <c r="E69" s="42" t="s">
        <v>3</v>
      </c>
      <c r="F69" s="42" t="s">
        <v>2</v>
      </c>
      <c r="G69" s="43" t="s">
        <v>11</v>
      </c>
    </row>
    <row r="70" spans="1:8" ht="12" customHeight="1" x14ac:dyDescent="0.2">
      <c r="A70" s="23"/>
      <c r="B70" s="24"/>
      <c r="C70" s="25"/>
      <c r="D70" s="26"/>
      <c r="E70" s="26"/>
      <c r="F70" s="26"/>
      <c r="G70" s="27"/>
    </row>
    <row r="71" spans="1:8" ht="13.5" customHeight="1" x14ac:dyDescent="0.2">
      <c r="A71" s="71" t="s">
        <v>181</v>
      </c>
      <c r="B71" s="60"/>
      <c r="C71" s="61"/>
      <c r="D71" s="60"/>
      <c r="E71" s="60"/>
      <c r="F71" s="60"/>
      <c r="G71" s="62"/>
    </row>
    <row r="72" spans="1:8" ht="13.5" customHeight="1" x14ac:dyDescent="0.2">
      <c r="A72" s="3"/>
      <c r="B72" s="60"/>
      <c r="C72" s="61"/>
      <c r="D72" s="60"/>
      <c r="E72" s="60"/>
      <c r="F72" s="60"/>
      <c r="G72" s="62"/>
    </row>
    <row r="73" spans="1:8" ht="13.5" customHeight="1" x14ac:dyDescent="0.2">
      <c r="A73" s="46" t="s">
        <v>21</v>
      </c>
      <c r="B73" s="29">
        <f t="shared" ref="B73:B78" si="5">SUM(D73:G73)</f>
        <v>35</v>
      </c>
      <c r="C73" s="6">
        <f t="shared" si="1"/>
        <v>0.36814978436941198</v>
      </c>
      <c r="D73" s="1">
        <v>13</v>
      </c>
      <c r="E73" s="1">
        <v>1</v>
      </c>
      <c r="F73" s="1">
        <v>21</v>
      </c>
      <c r="G73" s="7" t="s">
        <v>4</v>
      </c>
    </row>
    <row r="74" spans="1:8" ht="13.5" customHeight="1" x14ac:dyDescent="0.2">
      <c r="A74" s="46" t="s">
        <v>49</v>
      </c>
      <c r="B74" s="29">
        <f t="shared" si="5"/>
        <v>46</v>
      </c>
      <c r="C74" s="6">
        <f t="shared" si="1"/>
        <v>0.48385400231408437</v>
      </c>
      <c r="D74" s="1">
        <v>10</v>
      </c>
      <c r="E74" s="1">
        <v>8</v>
      </c>
      <c r="F74" s="1">
        <v>28</v>
      </c>
      <c r="G74" s="7" t="s">
        <v>4</v>
      </c>
    </row>
    <row r="75" spans="1:8" ht="13.5" customHeight="1" x14ac:dyDescent="0.2">
      <c r="A75" s="46" t="s">
        <v>50</v>
      </c>
      <c r="B75" s="29">
        <f t="shared" si="5"/>
        <v>26</v>
      </c>
      <c r="C75" s="6">
        <f t="shared" si="1"/>
        <v>0.27348269696013461</v>
      </c>
      <c r="D75" s="1">
        <v>6</v>
      </c>
      <c r="E75" s="1">
        <v>5</v>
      </c>
      <c r="F75" s="1">
        <v>15</v>
      </c>
      <c r="G75" s="7" t="s">
        <v>4</v>
      </c>
    </row>
    <row r="76" spans="1:8" ht="13.5" customHeight="1" x14ac:dyDescent="0.2">
      <c r="A76" s="46" t="s">
        <v>51</v>
      </c>
      <c r="B76" s="29">
        <f t="shared" si="5"/>
        <v>23</v>
      </c>
      <c r="C76" s="6">
        <f t="shared" si="1"/>
        <v>0.24192700115704219</v>
      </c>
      <c r="D76" s="1">
        <v>12</v>
      </c>
      <c r="E76" s="1">
        <v>2</v>
      </c>
      <c r="F76" s="1">
        <v>9</v>
      </c>
      <c r="G76" s="7" t="s">
        <v>4</v>
      </c>
    </row>
    <row r="77" spans="1:8" ht="13.5" customHeight="1" x14ac:dyDescent="0.2">
      <c r="A77" s="46" t="s">
        <v>52</v>
      </c>
      <c r="B77" s="29">
        <f t="shared" si="5"/>
        <v>3</v>
      </c>
      <c r="C77" s="6">
        <f t="shared" si="1"/>
        <v>3.1555695803092462E-2</v>
      </c>
      <c r="D77" s="1">
        <v>1</v>
      </c>
      <c r="E77" s="1">
        <v>1</v>
      </c>
      <c r="F77" s="1">
        <v>1</v>
      </c>
      <c r="G77" s="7" t="s">
        <v>4</v>
      </c>
    </row>
    <row r="78" spans="1:8" ht="13.5" customHeight="1" x14ac:dyDescent="0.2">
      <c r="A78" s="46" t="s">
        <v>53</v>
      </c>
      <c r="B78" s="29">
        <f t="shared" si="5"/>
        <v>5</v>
      </c>
      <c r="C78" s="6">
        <f t="shared" si="1"/>
        <v>5.2592826338487428E-2</v>
      </c>
      <c r="D78" s="1">
        <v>5</v>
      </c>
      <c r="E78" s="1" t="s">
        <v>4</v>
      </c>
      <c r="F78" s="1" t="s">
        <v>4</v>
      </c>
      <c r="G78" s="7" t="s">
        <v>4</v>
      </c>
    </row>
    <row r="79" spans="1:8" ht="13.5" customHeight="1" x14ac:dyDescent="0.2">
      <c r="A79" s="46"/>
      <c r="B79" s="29"/>
      <c r="C79" s="6"/>
      <c r="D79" s="1"/>
      <c r="E79" s="1"/>
      <c r="F79" s="1"/>
      <c r="G79" s="7"/>
    </row>
    <row r="80" spans="1:8" s="21" customFormat="1" ht="13.5" customHeight="1" x14ac:dyDescent="0.2">
      <c r="A80" s="70" t="s">
        <v>54</v>
      </c>
      <c r="B80" s="37">
        <f>SUM(D80:G80)</f>
        <v>317</v>
      </c>
      <c r="C80" s="57">
        <f t="shared" si="1"/>
        <v>3.3343851898601029</v>
      </c>
      <c r="D80" s="37">
        <f>SUM(D82,D88,D96:D101)</f>
        <v>89</v>
      </c>
      <c r="E80" s="37">
        <f>SUM(E82,E88,E96:E101)</f>
        <v>12</v>
      </c>
      <c r="F80" s="37">
        <f>SUM(F82,F88,F96:F101)</f>
        <v>216</v>
      </c>
      <c r="G80" s="58">
        <f>SUM(G82,G88,G96:G101)</f>
        <v>0</v>
      </c>
      <c r="H80" s="80"/>
    </row>
    <row r="81" spans="1:8" s="21" customFormat="1" ht="13.5" customHeight="1" x14ac:dyDescent="0.2">
      <c r="A81" s="70"/>
      <c r="B81" s="37"/>
      <c r="C81" s="57"/>
      <c r="D81" s="37"/>
      <c r="E81" s="37"/>
      <c r="F81" s="37"/>
      <c r="G81" s="58"/>
      <c r="H81" s="80"/>
    </row>
    <row r="82" spans="1:8" s="22" customFormat="1" ht="13.5" customHeight="1" x14ac:dyDescent="0.25">
      <c r="A82" s="65" t="s">
        <v>55</v>
      </c>
      <c r="B82" s="37">
        <f>SUM(D82:G82)</f>
        <v>5</v>
      </c>
      <c r="C82" s="57">
        <f t="shared" si="1"/>
        <v>5.2592826338487428E-2</v>
      </c>
      <c r="D82" s="37">
        <f>SUM(D84:D86)</f>
        <v>1</v>
      </c>
      <c r="E82" s="37" t="s">
        <v>10</v>
      </c>
      <c r="F82" s="37">
        <f>SUM(F84:F86)</f>
        <v>4</v>
      </c>
      <c r="G82" s="58">
        <f>SUM(G85:G86)</f>
        <v>0</v>
      </c>
      <c r="H82" s="20"/>
    </row>
    <row r="83" spans="1:8" s="22" customFormat="1" ht="13.5" customHeight="1" x14ac:dyDescent="0.25">
      <c r="A83" s="65"/>
      <c r="B83" s="37"/>
      <c r="C83" s="57"/>
      <c r="D83" s="37"/>
      <c r="E83" s="37"/>
      <c r="F83" s="37"/>
      <c r="G83" s="63"/>
      <c r="H83" s="20"/>
    </row>
    <row r="84" spans="1:8" s="22" customFormat="1" ht="13.5" customHeight="1" x14ac:dyDescent="0.25">
      <c r="A84" s="2" t="s">
        <v>56</v>
      </c>
      <c r="B84" s="51">
        <f>SUM(D84:G84)</f>
        <v>1</v>
      </c>
      <c r="C84" s="57">
        <f t="shared" si="1"/>
        <v>1.0518565267697486E-2</v>
      </c>
      <c r="D84" s="51">
        <v>1</v>
      </c>
      <c r="E84" s="51" t="s">
        <v>10</v>
      </c>
      <c r="F84" s="57" t="s">
        <v>4</v>
      </c>
      <c r="G84" s="59" t="s">
        <v>4</v>
      </c>
      <c r="H84" s="20"/>
    </row>
    <row r="85" spans="1:8" s="5" customFormat="1" ht="13.5" customHeight="1" x14ac:dyDescent="0.2">
      <c r="A85" s="45" t="s">
        <v>57</v>
      </c>
      <c r="B85" s="51">
        <f t="shared" ref="B85:B86" si="6">SUM(D85:G85)</f>
        <v>1</v>
      </c>
      <c r="C85" s="57">
        <f t="shared" si="1"/>
        <v>1.0518565267697486E-2</v>
      </c>
      <c r="D85" s="1" t="s">
        <v>4</v>
      </c>
      <c r="E85" s="51" t="s">
        <v>10</v>
      </c>
      <c r="F85" s="1">
        <v>1</v>
      </c>
      <c r="G85" s="7" t="s">
        <v>4</v>
      </c>
      <c r="H85" s="4"/>
    </row>
    <row r="86" spans="1:8" s="5" customFormat="1" ht="13.5" customHeight="1" x14ac:dyDescent="0.2">
      <c r="A86" s="45" t="s">
        <v>178</v>
      </c>
      <c r="B86" s="51">
        <f t="shared" si="6"/>
        <v>3</v>
      </c>
      <c r="C86" s="57">
        <f t="shared" si="1"/>
        <v>3.1555695803092462E-2</v>
      </c>
      <c r="D86" s="1" t="s">
        <v>4</v>
      </c>
      <c r="E86" s="51" t="s">
        <v>10</v>
      </c>
      <c r="F86" s="1">
        <v>3</v>
      </c>
      <c r="G86" s="7" t="s">
        <v>4</v>
      </c>
      <c r="H86" s="4"/>
    </row>
    <row r="87" spans="1:8" s="5" customFormat="1" ht="13.5" customHeight="1" x14ac:dyDescent="0.2">
      <c r="A87" s="45"/>
      <c r="B87" s="51"/>
      <c r="C87" s="57"/>
      <c r="D87" s="1"/>
      <c r="E87" s="51"/>
      <c r="F87" s="1"/>
      <c r="G87" s="7"/>
      <c r="H87" s="4"/>
    </row>
    <row r="88" spans="1:8" s="22" customFormat="1" ht="13.5" customHeight="1" x14ac:dyDescent="0.25">
      <c r="A88" s="67" t="s">
        <v>58</v>
      </c>
      <c r="B88" s="37">
        <f>SUM(D88:G88)</f>
        <v>54</v>
      </c>
      <c r="C88" s="57">
        <f t="shared" si="1"/>
        <v>0.56800252445566424</v>
      </c>
      <c r="D88" s="37">
        <f>SUM(D90:D94)</f>
        <v>19</v>
      </c>
      <c r="E88" s="37">
        <f>SUM(E90:E94)</f>
        <v>1</v>
      </c>
      <c r="F88" s="37">
        <f>SUM(F90:F94)</f>
        <v>34</v>
      </c>
      <c r="G88" s="58">
        <f>SUM(G90:G94)</f>
        <v>0</v>
      </c>
      <c r="H88" s="20"/>
    </row>
    <row r="89" spans="1:8" s="22" customFormat="1" ht="13.5" customHeight="1" x14ac:dyDescent="0.25">
      <c r="A89" s="67"/>
      <c r="B89" s="37"/>
      <c r="C89" s="57"/>
      <c r="D89" s="37"/>
      <c r="E89" s="37"/>
      <c r="F89" s="37"/>
      <c r="G89" s="58"/>
      <c r="H89" s="20"/>
    </row>
    <row r="90" spans="1:8" s="5" customFormat="1" ht="13.5" customHeight="1" x14ac:dyDescent="0.2">
      <c r="A90" s="45" t="s">
        <v>59</v>
      </c>
      <c r="B90" s="51">
        <f>SUM(D90:G90)</f>
        <v>8</v>
      </c>
      <c r="C90" s="57">
        <f t="shared" si="1"/>
        <v>8.414852214157989E-2</v>
      </c>
      <c r="D90" s="1">
        <v>6</v>
      </c>
      <c r="E90" s="1" t="s">
        <v>10</v>
      </c>
      <c r="F90" s="1">
        <v>2</v>
      </c>
      <c r="G90" s="7" t="s">
        <v>4</v>
      </c>
      <c r="H90" s="4"/>
    </row>
    <row r="91" spans="1:8" s="5" customFormat="1" ht="13.5" customHeight="1" x14ac:dyDescent="0.2">
      <c r="A91" s="45" t="s">
        <v>35</v>
      </c>
      <c r="B91" s="51">
        <f t="shared" ref="B91:B101" si="7">SUM(D91:G91)</f>
        <v>8</v>
      </c>
      <c r="C91" s="57">
        <f t="shared" si="1"/>
        <v>8.414852214157989E-2</v>
      </c>
      <c r="D91" s="1">
        <v>3</v>
      </c>
      <c r="E91" s="1" t="s">
        <v>10</v>
      </c>
      <c r="F91" s="1">
        <v>5</v>
      </c>
      <c r="G91" s="7" t="s">
        <v>4</v>
      </c>
      <c r="H91" s="4"/>
    </row>
    <row r="92" spans="1:8" s="5" customFormat="1" ht="13.5" customHeight="1" x14ac:dyDescent="0.2">
      <c r="A92" s="45" t="s">
        <v>60</v>
      </c>
      <c r="B92" s="51">
        <f t="shared" si="7"/>
        <v>13</v>
      </c>
      <c r="C92" s="57">
        <f t="shared" si="1"/>
        <v>0.1367413484800673</v>
      </c>
      <c r="D92" s="1">
        <v>4</v>
      </c>
      <c r="E92" s="1" t="s">
        <v>10</v>
      </c>
      <c r="F92" s="1">
        <v>9</v>
      </c>
      <c r="G92" s="7" t="s">
        <v>4</v>
      </c>
      <c r="H92" s="4"/>
    </row>
    <row r="93" spans="1:8" s="5" customFormat="1" ht="13.5" customHeight="1" x14ac:dyDescent="0.2">
      <c r="A93" s="45" t="s">
        <v>19</v>
      </c>
      <c r="B93" s="51">
        <f t="shared" si="7"/>
        <v>11</v>
      </c>
      <c r="C93" s="57">
        <f t="shared" si="1"/>
        <v>0.11570421794467234</v>
      </c>
      <c r="D93" s="1">
        <v>3</v>
      </c>
      <c r="E93" s="1">
        <v>1</v>
      </c>
      <c r="F93" s="1">
        <v>7</v>
      </c>
      <c r="G93" s="7" t="s">
        <v>4</v>
      </c>
      <c r="H93" s="4"/>
    </row>
    <row r="94" spans="1:8" s="5" customFormat="1" ht="13.5" customHeight="1" x14ac:dyDescent="0.2">
      <c r="A94" s="45" t="s">
        <v>61</v>
      </c>
      <c r="B94" s="51">
        <f t="shared" si="7"/>
        <v>14</v>
      </c>
      <c r="C94" s="57">
        <f t="shared" si="1"/>
        <v>0.14725991374776479</v>
      </c>
      <c r="D94" s="1">
        <v>3</v>
      </c>
      <c r="E94" s="1" t="s">
        <v>4</v>
      </c>
      <c r="F94" s="1">
        <v>11</v>
      </c>
      <c r="G94" s="7" t="s">
        <v>4</v>
      </c>
      <c r="H94" s="4"/>
    </row>
    <row r="95" spans="1:8" s="5" customFormat="1" ht="13.5" customHeight="1" x14ac:dyDescent="0.2">
      <c r="A95" s="45"/>
      <c r="B95" s="51"/>
      <c r="C95" s="57"/>
      <c r="D95" s="1"/>
      <c r="E95" s="1"/>
      <c r="F95" s="1"/>
      <c r="G95" s="7"/>
      <c r="H95" s="4"/>
    </row>
    <row r="96" spans="1:8" ht="13.5" customHeight="1" x14ac:dyDescent="0.2">
      <c r="A96" s="46" t="s">
        <v>62</v>
      </c>
      <c r="B96" s="51">
        <f t="shared" si="7"/>
        <v>76</v>
      </c>
      <c r="C96" s="57">
        <f t="shared" si="1"/>
        <v>0.79941096034500891</v>
      </c>
      <c r="D96" s="1">
        <v>21</v>
      </c>
      <c r="E96" s="1">
        <v>2</v>
      </c>
      <c r="F96" s="1">
        <v>53</v>
      </c>
      <c r="G96" s="7" t="s">
        <v>4</v>
      </c>
    </row>
    <row r="97" spans="1:8" ht="13.5" customHeight="1" x14ac:dyDescent="0.2">
      <c r="A97" s="46" t="s">
        <v>49</v>
      </c>
      <c r="B97" s="51">
        <f t="shared" si="7"/>
        <v>55</v>
      </c>
      <c r="C97" s="57">
        <f t="shared" si="1"/>
        <v>0.57852108972336169</v>
      </c>
      <c r="D97" s="1">
        <v>12</v>
      </c>
      <c r="E97" s="1">
        <v>4</v>
      </c>
      <c r="F97" s="1">
        <v>39</v>
      </c>
      <c r="G97" s="7" t="s">
        <v>4</v>
      </c>
    </row>
    <row r="98" spans="1:8" ht="13.5" customHeight="1" x14ac:dyDescent="0.2">
      <c r="A98" s="46" t="s">
        <v>63</v>
      </c>
      <c r="B98" s="51">
        <f t="shared" si="7"/>
        <v>68</v>
      </c>
      <c r="C98" s="57">
        <f t="shared" si="1"/>
        <v>0.71526243820342905</v>
      </c>
      <c r="D98" s="1">
        <v>22</v>
      </c>
      <c r="E98" s="1">
        <v>5</v>
      </c>
      <c r="F98" s="1">
        <v>41</v>
      </c>
      <c r="G98" s="7" t="s">
        <v>4</v>
      </c>
    </row>
    <row r="99" spans="1:8" ht="13.5" customHeight="1" x14ac:dyDescent="0.2">
      <c r="A99" s="46" t="s">
        <v>64</v>
      </c>
      <c r="B99" s="51">
        <f t="shared" si="7"/>
        <v>36</v>
      </c>
      <c r="C99" s="57">
        <f t="shared" ref="C99:C197" si="8">B99/$B$8*100</f>
        <v>0.37866834963710949</v>
      </c>
      <c r="D99" s="1">
        <v>9</v>
      </c>
      <c r="E99" s="1" t="s">
        <v>4</v>
      </c>
      <c r="F99" s="1">
        <v>27</v>
      </c>
      <c r="G99" s="7" t="s">
        <v>4</v>
      </c>
    </row>
    <row r="100" spans="1:8" ht="13.5" customHeight="1" x14ac:dyDescent="0.2">
      <c r="A100" s="46" t="s">
        <v>65</v>
      </c>
      <c r="B100" s="51">
        <f t="shared" si="7"/>
        <v>21</v>
      </c>
      <c r="C100" s="57">
        <f t="shared" si="8"/>
        <v>0.22088987062164719</v>
      </c>
      <c r="D100" s="1">
        <v>5</v>
      </c>
      <c r="E100" s="1" t="s">
        <v>4</v>
      </c>
      <c r="F100" s="1">
        <v>16</v>
      </c>
      <c r="G100" s="7" t="s">
        <v>4</v>
      </c>
    </row>
    <row r="101" spans="1:8" ht="13.5" customHeight="1" x14ac:dyDescent="0.2">
      <c r="A101" s="46" t="s">
        <v>66</v>
      </c>
      <c r="B101" s="51">
        <f t="shared" si="7"/>
        <v>2</v>
      </c>
      <c r="C101" s="57">
        <f t="shared" si="8"/>
        <v>2.1037130535394973E-2</v>
      </c>
      <c r="D101" s="1" t="s">
        <v>4</v>
      </c>
      <c r="E101" s="1" t="s">
        <v>4</v>
      </c>
      <c r="F101" s="1">
        <v>2</v>
      </c>
      <c r="G101" s="7" t="s">
        <v>4</v>
      </c>
    </row>
    <row r="102" spans="1:8" ht="13.5" customHeight="1" x14ac:dyDescent="0.2">
      <c r="A102" s="46"/>
      <c r="B102" s="51"/>
      <c r="C102" s="57"/>
      <c r="D102" s="1"/>
      <c r="E102" s="1"/>
      <c r="F102" s="1"/>
      <c r="G102" s="7"/>
    </row>
    <row r="103" spans="1:8" s="22" customFormat="1" ht="13.5" customHeight="1" x14ac:dyDescent="0.25">
      <c r="A103" s="70" t="s">
        <v>67</v>
      </c>
      <c r="B103" s="37">
        <f>SUM(D103:G103)</f>
        <v>508</v>
      </c>
      <c r="C103" s="57">
        <f t="shared" si="8"/>
        <v>5.3434311559903227</v>
      </c>
      <c r="D103" s="37">
        <f>SUM(D105,D110,D118:D122,D123:D124)</f>
        <v>101</v>
      </c>
      <c r="E103" s="37">
        <f>SUM(E105,E110,E118:E122,E123:E124)</f>
        <v>35</v>
      </c>
      <c r="F103" s="37">
        <f>SUM(F105,F110,F118:F122,F123:F124)</f>
        <v>367</v>
      </c>
      <c r="G103" s="58">
        <f>SUM(G105,G110,G118:G122,G123:G124)</f>
        <v>5</v>
      </c>
      <c r="H103" s="20"/>
    </row>
    <row r="104" spans="1:8" s="22" customFormat="1" ht="13.5" customHeight="1" x14ac:dyDescent="0.25">
      <c r="A104" s="70"/>
      <c r="B104" s="37"/>
      <c r="C104" s="57"/>
      <c r="D104" s="37"/>
      <c r="E104" s="37"/>
      <c r="F104" s="37"/>
      <c r="G104" s="58"/>
      <c r="H104" s="20"/>
    </row>
    <row r="105" spans="1:8" s="22" customFormat="1" ht="13.5" customHeight="1" x14ac:dyDescent="0.25">
      <c r="A105" s="65" t="s">
        <v>68</v>
      </c>
      <c r="B105" s="37">
        <f>SUM(D105:G105)</f>
        <v>2</v>
      </c>
      <c r="C105" s="57">
        <f t="shared" si="8"/>
        <v>2.1037130535394973E-2</v>
      </c>
      <c r="D105" s="37">
        <f>SUM(D107:D108)</f>
        <v>2</v>
      </c>
      <c r="E105" s="37" t="s">
        <v>10</v>
      </c>
      <c r="F105" s="37">
        <f>SUM(F108)</f>
        <v>0</v>
      </c>
      <c r="G105" s="58">
        <f>SUM(G108)</f>
        <v>0</v>
      </c>
      <c r="H105" s="20"/>
    </row>
    <row r="106" spans="1:8" s="22" customFormat="1" ht="13.5" customHeight="1" x14ac:dyDescent="0.25">
      <c r="A106" s="65"/>
      <c r="B106" s="37"/>
      <c r="C106" s="76"/>
      <c r="D106" s="37"/>
      <c r="E106" s="37"/>
      <c r="F106" s="37"/>
      <c r="G106" s="58"/>
      <c r="H106" s="20"/>
    </row>
    <row r="107" spans="1:8" s="22" customFormat="1" ht="13.5" customHeight="1" x14ac:dyDescent="0.25">
      <c r="A107" s="44" t="s">
        <v>31</v>
      </c>
      <c r="B107" s="51">
        <f t="shared" ref="B107:B108" si="9">SUM(D107:G107)</f>
        <v>1</v>
      </c>
      <c r="C107" s="6">
        <f t="shared" si="8"/>
        <v>1.0518565267697486E-2</v>
      </c>
      <c r="D107" s="29">
        <v>1</v>
      </c>
      <c r="E107" s="29" t="s">
        <v>10</v>
      </c>
      <c r="F107" s="29" t="s">
        <v>4</v>
      </c>
      <c r="G107" s="47" t="s">
        <v>4</v>
      </c>
      <c r="H107" s="20"/>
    </row>
    <row r="108" spans="1:8" s="5" customFormat="1" ht="13.5" customHeight="1" x14ac:dyDescent="0.2">
      <c r="A108" s="45" t="s">
        <v>69</v>
      </c>
      <c r="B108" s="51">
        <f t="shared" si="9"/>
        <v>1</v>
      </c>
      <c r="C108" s="6">
        <f t="shared" si="8"/>
        <v>1.0518565267697486E-2</v>
      </c>
      <c r="D108" s="1">
        <v>1</v>
      </c>
      <c r="E108" s="1" t="s">
        <v>10</v>
      </c>
      <c r="F108" s="1" t="s">
        <v>4</v>
      </c>
      <c r="G108" s="7" t="s">
        <v>4</v>
      </c>
      <c r="H108" s="4"/>
    </row>
    <row r="109" spans="1:8" s="5" customFormat="1" ht="13.5" customHeight="1" x14ac:dyDescent="0.2">
      <c r="A109" s="45"/>
      <c r="B109" s="51"/>
      <c r="C109" s="6"/>
      <c r="D109" s="1"/>
      <c r="E109" s="1"/>
      <c r="F109" s="1"/>
      <c r="G109" s="7"/>
      <c r="H109" s="4"/>
    </row>
    <row r="110" spans="1:8" s="22" customFormat="1" ht="13.5" customHeight="1" x14ac:dyDescent="0.25">
      <c r="A110" s="67" t="s">
        <v>70</v>
      </c>
      <c r="B110" s="37">
        <f>SUM(D110:G110)</f>
        <v>84</v>
      </c>
      <c r="C110" s="6">
        <f>B110/$B$8*100</f>
        <v>0.88355948248658878</v>
      </c>
      <c r="D110" s="37">
        <f>SUM(D112:D116)</f>
        <v>33</v>
      </c>
      <c r="E110" s="37">
        <f t="shared" ref="E110:G110" si="10">SUM(E112:E116)</f>
        <v>1</v>
      </c>
      <c r="F110" s="37">
        <f t="shared" si="10"/>
        <v>50</v>
      </c>
      <c r="G110" s="58">
        <f t="shared" si="10"/>
        <v>0</v>
      </c>
      <c r="H110" s="20"/>
    </row>
    <row r="111" spans="1:8" s="22" customFormat="1" ht="13.5" customHeight="1" x14ac:dyDescent="0.25">
      <c r="A111" s="67"/>
      <c r="B111" s="37"/>
      <c r="C111" s="6"/>
      <c r="D111" s="37"/>
      <c r="E111" s="37"/>
      <c r="F111" s="37"/>
      <c r="G111" s="58"/>
      <c r="H111" s="20"/>
    </row>
    <row r="112" spans="1:8" s="22" customFormat="1" ht="13.5" customHeight="1" x14ac:dyDescent="0.25">
      <c r="A112" s="46" t="s">
        <v>86</v>
      </c>
      <c r="B112" s="51">
        <f>SUM(D112:G112)</f>
        <v>8</v>
      </c>
      <c r="C112" s="6">
        <f>B112/$B$8*100</f>
        <v>8.414852214157989E-2</v>
      </c>
      <c r="D112" s="29">
        <v>6</v>
      </c>
      <c r="E112" s="29" t="s">
        <v>10</v>
      </c>
      <c r="F112" s="29">
        <v>2</v>
      </c>
      <c r="G112" s="47" t="s">
        <v>4</v>
      </c>
      <c r="H112" s="20"/>
    </row>
    <row r="113" spans="1:8" s="5" customFormat="1" ht="13.5" customHeight="1" x14ac:dyDescent="0.2">
      <c r="A113" s="45" t="s">
        <v>71</v>
      </c>
      <c r="B113" s="51">
        <f t="shared" ref="B113:B122" si="11">SUM(D113:G113)</f>
        <v>7</v>
      </c>
      <c r="C113" s="6">
        <f>B113/$B$8*100</f>
        <v>7.3629956873882393E-2</v>
      </c>
      <c r="D113" s="1">
        <v>5</v>
      </c>
      <c r="E113" s="29" t="s">
        <v>10</v>
      </c>
      <c r="F113" s="1">
        <v>2</v>
      </c>
      <c r="G113" s="47" t="s">
        <v>4</v>
      </c>
      <c r="H113" s="4"/>
    </row>
    <row r="114" spans="1:8" s="5" customFormat="1" ht="13.5" customHeight="1" x14ac:dyDescent="0.2">
      <c r="A114" s="45" t="s">
        <v>72</v>
      </c>
      <c r="B114" s="51">
        <f t="shared" si="11"/>
        <v>12</v>
      </c>
      <c r="C114" s="6">
        <f>B114/$B$8*100</f>
        <v>0.12622278321236985</v>
      </c>
      <c r="D114" s="1">
        <v>5</v>
      </c>
      <c r="E114" s="29" t="s">
        <v>10</v>
      </c>
      <c r="F114" s="1">
        <v>7</v>
      </c>
      <c r="G114" s="47" t="s">
        <v>4</v>
      </c>
      <c r="H114" s="4"/>
    </row>
    <row r="115" spans="1:8" s="5" customFormat="1" ht="13.5" customHeight="1" x14ac:dyDescent="0.2">
      <c r="A115" s="45" t="s">
        <v>73</v>
      </c>
      <c r="B115" s="51">
        <f t="shared" si="11"/>
        <v>23</v>
      </c>
      <c r="C115" s="6">
        <f>B115/$B$8*100</f>
        <v>0.24192700115704219</v>
      </c>
      <c r="D115" s="1">
        <v>4</v>
      </c>
      <c r="E115" s="1" t="s">
        <v>4</v>
      </c>
      <c r="F115" s="1">
        <v>19</v>
      </c>
      <c r="G115" s="47" t="s">
        <v>4</v>
      </c>
      <c r="H115" s="4"/>
    </row>
    <row r="116" spans="1:8" s="5" customFormat="1" ht="13.5" customHeight="1" x14ac:dyDescent="0.2">
      <c r="A116" s="45" t="s">
        <v>61</v>
      </c>
      <c r="B116" s="51">
        <f t="shared" si="11"/>
        <v>34</v>
      </c>
      <c r="C116" s="6">
        <f>B116/$B$8*100</f>
        <v>0.35763121910171453</v>
      </c>
      <c r="D116" s="1">
        <v>13</v>
      </c>
      <c r="E116" s="1">
        <v>1</v>
      </c>
      <c r="F116" s="1">
        <v>20</v>
      </c>
      <c r="G116" s="47" t="s">
        <v>4</v>
      </c>
      <c r="H116" s="4"/>
    </row>
    <row r="117" spans="1:8" s="5" customFormat="1" ht="13.5" customHeight="1" x14ac:dyDescent="0.2">
      <c r="A117" s="45"/>
      <c r="B117" s="51"/>
      <c r="C117" s="6"/>
      <c r="D117" s="1"/>
      <c r="E117" s="1"/>
      <c r="F117" s="1"/>
      <c r="G117" s="47"/>
      <c r="H117" s="4"/>
    </row>
    <row r="118" spans="1:8" ht="13.5" customHeight="1" x14ac:dyDescent="0.2">
      <c r="A118" s="46" t="s">
        <v>106</v>
      </c>
      <c r="B118" s="51">
        <f t="shared" si="11"/>
        <v>109</v>
      </c>
      <c r="C118" s="6">
        <f t="shared" ref="C118:C124" si="12">B118/$B$8*100</f>
        <v>1.146523614179026</v>
      </c>
      <c r="D118" s="1">
        <v>26</v>
      </c>
      <c r="E118" s="1">
        <v>2</v>
      </c>
      <c r="F118" s="1">
        <v>81</v>
      </c>
      <c r="G118" s="47" t="s">
        <v>4</v>
      </c>
    </row>
    <row r="119" spans="1:8" ht="13.5" customHeight="1" x14ac:dyDescent="0.2">
      <c r="A119" s="46" t="s">
        <v>49</v>
      </c>
      <c r="B119" s="51">
        <f t="shared" si="11"/>
        <v>118</v>
      </c>
      <c r="C119" s="6">
        <f t="shared" si="12"/>
        <v>1.2411907015883035</v>
      </c>
      <c r="D119" s="1">
        <v>15</v>
      </c>
      <c r="E119" s="1">
        <v>4</v>
      </c>
      <c r="F119" s="1">
        <v>98</v>
      </c>
      <c r="G119" s="7">
        <v>1</v>
      </c>
    </row>
    <row r="120" spans="1:8" ht="13.5" customHeight="1" x14ac:dyDescent="0.2">
      <c r="A120" s="46" t="s">
        <v>75</v>
      </c>
      <c r="B120" s="51">
        <f t="shared" si="11"/>
        <v>95</v>
      </c>
      <c r="C120" s="6">
        <f t="shared" si="12"/>
        <v>0.99926370043126111</v>
      </c>
      <c r="D120" s="1">
        <v>11</v>
      </c>
      <c r="E120" s="1">
        <v>12</v>
      </c>
      <c r="F120" s="1">
        <v>69</v>
      </c>
      <c r="G120" s="7">
        <v>3</v>
      </c>
    </row>
    <row r="121" spans="1:8" ht="13.5" customHeight="1" x14ac:dyDescent="0.2">
      <c r="A121" s="46" t="s">
        <v>76</v>
      </c>
      <c r="B121" s="51">
        <f t="shared" si="11"/>
        <v>69</v>
      </c>
      <c r="C121" s="6">
        <f t="shared" si="12"/>
        <v>0.72578100347112651</v>
      </c>
      <c r="D121" s="1">
        <v>10</v>
      </c>
      <c r="E121" s="1">
        <v>12</v>
      </c>
      <c r="F121" s="1">
        <v>46</v>
      </c>
      <c r="G121" s="7">
        <v>1</v>
      </c>
    </row>
    <row r="122" spans="1:8" ht="13.5" customHeight="1" x14ac:dyDescent="0.2">
      <c r="A122" s="46" t="s">
        <v>77</v>
      </c>
      <c r="B122" s="51">
        <f t="shared" si="11"/>
        <v>26</v>
      </c>
      <c r="C122" s="6">
        <f t="shared" si="12"/>
        <v>0.27348269696013461</v>
      </c>
      <c r="D122" s="1">
        <v>4</v>
      </c>
      <c r="E122" s="1">
        <v>3</v>
      </c>
      <c r="F122" s="1">
        <v>19</v>
      </c>
      <c r="G122" s="7" t="s">
        <v>4</v>
      </c>
    </row>
    <row r="123" spans="1:8" ht="13.5" customHeight="1" x14ac:dyDescent="0.2">
      <c r="A123" s="46" t="s">
        <v>78</v>
      </c>
      <c r="B123" s="51">
        <f>SUM(D123:G123)</f>
        <v>4</v>
      </c>
      <c r="C123" s="6">
        <f t="shared" si="12"/>
        <v>4.2074261070789945E-2</v>
      </c>
      <c r="D123" s="1" t="s">
        <v>4</v>
      </c>
      <c r="E123" s="1">
        <v>1</v>
      </c>
      <c r="F123" s="1">
        <v>3</v>
      </c>
      <c r="G123" s="7" t="s">
        <v>4</v>
      </c>
    </row>
    <row r="124" spans="1:8" ht="13.5" customHeight="1" x14ac:dyDescent="0.2">
      <c r="A124" s="46" t="s">
        <v>79</v>
      </c>
      <c r="B124" s="51">
        <f>SUM(D124:G124)</f>
        <v>1</v>
      </c>
      <c r="C124" s="6">
        <f t="shared" si="12"/>
        <v>1.0518565267697486E-2</v>
      </c>
      <c r="D124" s="1" t="s">
        <v>4</v>
      </c>
      <c r="E124" s="1" t="s">
        <v>4</v>
      </c>
      <c r="F124" s="1">
        <v>1</v>
      </c>
      <c r="G124" s="7" t="s">
        <v>4</v>
      </c>
    </row>
    <row r="125" spans="1:8" ht="15" customHeight="1" x14ac:dyDescent="0.2">
      <c r="A125" s="82" t="s">
        <v>179</v>
      </c>
      <c r="B125" s="82"/>
      <c r="C125" s="82"/>
      <c r="D125" s="82"/>
      <c r="E125" s="82"/>
      <c r="F125" s="82"/>
      <c r="G125" s="82"/>
    </row>
    <row r="126" spans="1:8" ht="15" customHeight="1" x14ac:dyDescent="0.2">
      <c r="A126" s="83" t="s">
        <v>175</v>
      </c>
      <c r="B126" s="83"/>
      <c r="C126" s="83"/>
      <c r="D126" s="83"/>
      <c r="E126" s="83"/>
      <c r="F126" s="83"/>
      <c r="G126" s="83"/>
    </row>
    <row r="127" spans="1:8" ht="12.6" customHeight="1" x14ac:dyDescent="0.25">
      <c r="A127" s="17"/>
      <c r="B127" s="18"/>
      <c r="C127" s="19"/>
      <c r="D127" s="18"/>
      <c r="E127" s="18"/>
      <c r="F127" s="18"/>
      <c r="G127" s="18"/>
    </row>
    <row r="128" spans="1:8" ht="24.95" customHeight="1" x14ac:dyDescent="0.2">
      <c r="A128" s="84" t="s">
        <v>174</v>
      </c>
      <c r="B128" s="87" t="s">
        <v>0</v>
      </c>
      <c r="C128" s="88"/>
      <c r="D128" s="88"/>
      <c r="E128" s="88"/>
      <c r="F128" s="88"/>
      <c r="G128" s="88"/>
    </row>
    <row r="129" spans="1:8" ht="24.95" customHeight="1" x14ac:dyDescent="0.2">
      <c r="A129" s="85"/>
      <c r="B129" s="89" t="s">
        <v>1</v>
      </c>
      <c r="C129" s="91" t="s">
        <v>9</v>
      </c>
      <c r="D129" s="87" t="s">
        <v>8</v>
      </c>
      <c r="E129" s="88"/>
      <c r="F129" s="88"/>
      <c r="G129" s="88"/>
    </row>
    <row r="130" spans="1:8" ht="24.95" customHeight="1" x14ac:dyDescent="0.2">
      <c r="A130" s="86"/>
      <c r="B130" s="90"/>
      <c r="C130" s="92"/>
      <c r="D130" s="42" t="s">
        <v>5</v>
      </c>
      <c r="E130" s="42" t="s">
        <v>3</v>
      </c>
      <c r="F130" s="42" t="s">
        <v>2</v>
      </c>
      <c r="G130" s="43" t="s">
        <v>11</v>
      </c>
    </row>
    <row r="131" spans="1:8" ht="12" customHeight="1" x14ac:dyDescent="0.2">
      <c r="A131" s="23"/>
      <c r="B131" s="24"/>
      <c r="C131" s="25"/>
      <c r="D131" s="26"/>
      <c r="E131" s="26"/>
      <c r="F131" s="26"/>
      <c r="G131" s="27"/>
    </row>
    <row r="132" spans="1:8" s="22" customFormat="1" ht="14.1" customHeight="1" x14ac:dyDescent="0.25">
      <c r="A132" s="72" t="s">
        <v>80</v>
      </c>
      <c r="B132" s="37">
        <f>SUM(D132:G132)</f>
        <v>829</v>
      </c>
      <c r="C132" s="6">
        <f t="shared" si="8"/>
        <v>8.719890606921215</v>
      </c>
      <c r="D132" s="31">
        <f>SUM(D134,D139,D147:D153)</f>
        <v>246</v>
      </c>
      <c r="E132" s="31">
        <f>SUM(E134,E139,E147:E153)</f>
        <v>107</v>
      </c>
      <c r="F132" s="31">
        <f>SUM(F134,F139,F147:F153)</f>
        <v>476</v>
      </c>
      <c r="G132" s="33">
        <f>SUM(G134,G139,G147:G153)</f>
        <v>0</v>
      </c>
      <c r="H132" s="20"/>
    </row>
    <row r="133" spans="1:8" s="22" customFormat="1" ht="14.1" customHeight="1" x14ac:dyDescent="0.25">
      <c r="A133" s="72"/>
      <c r="B133" s="37"/>
      <c r="C133" s="6"/>
      <c r="D133" s="31"/>
      <c r="E133" s="31"/>
      <c r="F133" s="31"/>
      <c r="G133" s="68"/>
      <c r="H133" s="20"/>
    </row>
    <row r="134" spans="1:8" s="22" customFormat="1" ht="14.1" customHeight="1" x14ac:dyDescent="0.25">
      <c r="A134" s="65" t="s">
        <v>83</v>
      </c>
      <c r="B134" s="37">
        <f>SUM(D134:G134)</f>
        <v>2</v>
      </c>
      <c r="C134" s="57">
        <f t="shared" si="8"/>
        <v>2.1037130535394973E-2</v>
      </c>
      <c r="D134" s="37">
        <f>SUM(D136:D137)</f>
        <v>2</v>
      </c>
      <c r="E134" s="37" t="s">
        <v>10</v>
      </c>
      <c r="F134" s="37">
        <f>SUM(F136:F137)</f>
        <v>0</v>
      </c>
      <c r="G134" s="63">
        <f t="shared" ref="G134" si="13">SUM(G136:G142)</f>
        <v>0</v>
      </c>
      <c r="H134" s="20"/>
    </row>
    <row r="135" spans="1:8" s="22" customFormat="1" ht="14.1" customHeight="1" x14ac:dyDescent="0.25">
      <c r="A135" s="44"/>
      <c r="B135" s="37"/>
      <c r="C135" s="57"/>
      <c r="D135" s="37"/>
      <c r="E135" s="37"/>
      <c r="F135" s="37"/>
      <c r="G135" s="63"/>
      <c r="H135" s="20"/>
    </row>
    <row r="136" spans="1:8" s="22" customFormat="1" ht="14.1" customHeight="1" x14ac:dyDescent="0.25">
      <c r="A136" s="44" t="s">
        <v>84</v>
      </c>
      <c r="B136" s="29">
        <f>SUM(D136:G136)</f>
        <v>1</v>
      </c>
      <c r="C136" s="6">
        <f t="shared" si="8"/>
        <v>1.0518565267697486E-2</v>
      </c>
      <c r="D136" s="29">
        <v>1</v>
      </c>
      <c r="E136" s="29" t="s">
        <v>10</v>
      </c>
      <c r="F136" s="29" t="s">
        <v>4</v>
      </c>
      <c r="G136" s="47" t="s">
        <v>4</v>
      </c>
      <c r="H136" s="20"/>
    </row>
    <row r="137" spans="1:8" s="5" customFormat="1" ht="14.1" customHeight="1" x14ac:dyDescent="0.2">
      <c r="A137" s="45" t="s">
        <v>85</v>
      </c>
      <c r="B137" s="29">
        <f>SUM(D137:G137)</f>
        <v>1</v>
      </c>
      <c r="C137" s="6">
        <f>B137/$B$8*100</f>
        <v>1.0518565267697486E-2</v>
      </c>
      <c r="D137" s="1">
        <v>1</v>
      </c>
      <c r="E137" s="29" t="s">
        <v>10</v>
      </c>
      <c r="F137" s="1" t="s">
        <v>4</v>
      </c>
      <c r="G137" s="7" t="s">
        <v>4</v>
      </c>
      <c r="H137" s="4"/>
    </row>
    <row r="138" spans="1:8" s="5" customFormat="1" ht="14.1" customHeight="1" x14ac:dyDescent="0.2">
      <c r="A138" s="45"/>
      <c r="B138" s="29"/>
      <c r="C138" s="6"/>
      <c r="D138" s="1"/>
      <c r="E138" s="29"/>
      <c r="F138" s="1"/>
      <c r="G138" s="7"/>
      <c r="H138" s="4"/>
    </row>
    <row r="139" spans="1:8" s="22" customFormat="1" ht="14.1" customHeight="1" x14ac:dyDescent="0.25">
      <c r="A139" s="67" t="s">
        <v>33</v>
      </c>
      <c r="B139" s="37">
        <f>SUM(D139:G139)</f>
        <v>127</v>
      </c>
      <c r="C139" s="6">
        <f t="shared" si="8"/>
        <v>1.3358577889975807</v>
      </c>
      <c r="D139" s="31">
        <f>SUM(D141:D145)</f>
        <v>64</v>
      </c>
      <c r="E139" s="31">
        <f>SUM(E141:E145)</f>
        <v>2</v>
      </c>
      <c r="F139" s="31">
        <f>SUM(F141:F145)</f>
        <v>61</v>
      </c>
      <c r="G139" s="33">
        <f>SUM(G141:G145)</f>
        <v>0</v>
      </c>
      <c r="H139" s="20"/>
    </row>
    <row r="140" spans="1:8" s="22" customFormat="1" ht="14.1" customHeight="1" x14ac:dyDescent="0.25">
      <c r="A140" s="67"/>
      <c r="B140" s="37"/>
      <c r="C140" s="6"/>
      <c r="D140" s="31"/>
      <c r="E140" s="31"/>
      <c r="F140" s="31"/>
      <c r="G140" s="33"/>
      <c r="H140" s="20"/>
    </row>
    <row r="141" spans="1:8" s="5" customFormat="1" ht="14.1" customHeight="1" x14ac:dyDescent="0.2">
      <c r="A141" s="45" t="s">
        <v>86</v>
      </c>
      <c r="B141" s="29">
        <f>SUM(D141:G141)</f>
        <v>13</v>
      </c>
      <c r="C141" s="6">
        <f t="shared" si="8"/>
        <v>0.1367413484800673</v>
      </c>
      <c r="D141" s="1">
        <v>10</v>
      </c>
      <c r="E141" s="1" t="s">
        <v>10</v>
      </c>
      <c r="F141" s="1">
        <v>3</v>
      </c>
      <c r="G141" s="7" t="s">
        <v>4</v>
      </c>
      <c r="H141" s="4"/>
    </row>
    <row r="142" spans="1:8" s="5" customFormat="1" ht="14.1" customHeight="1" x14ac:dyDescent="0.2">
      <c r="A142" s="45" t="s">
        <v>87</v>
      </c>
      <c r="B142" s="29">
        <f t="shared" ref="B142:B153" si="14">SUM(D142:G142)</f>
        <v>13</v>
      </c>
      <c r="C142" s="6">
        <f t="shared" si="8"/>
        <v>0.1367413484800673</v>
      </c>
      <c r="D142" s="1">
        <v>12</v>
      </c>
      <c r="E142" s="1" t="s">
        <v>10</v>
      </c>
      <c r="F142" s="1">
        <v>1</v>
      </c>
      <c r="G142" s="7" t="s">
        <v>4</v>
      </c>
      <c r="H142" s="4"/>
    </row>
    <row r="143" spans="1:8" s="5" customFormat="1" ht="14.1" customHeight="1" x14ac:dyDescent="0.2">
      <c r="A143" s="45" t="s">
        <v>88</v>
      </c>
      <c r="B143" s="29">
        <f t="shared" si="14"/>
        <v>20</v>
      </c>
      <c r="C143" s="6">
        <f t="shared" si="8"/>
        <v>0.21037130535394971</v>
      </c>
      <c r="D143" s="1">
        <v>13</v>
      </c>
      <c r="E143" s="1" t="s">
        <v>10</v>
      </c>
      <c r="F143" s="1">
        <v>7</v>
      </c>
      <c r="G143" s="7" t="s">
        <v>4</v>
      </c>
      <c r="H143" s="4"/>
    </row>
    <row r="144" spans="1:8" s="5" customFormat="1" ht="14.1" customHeight="1" x14ac:dyDescent="0.2">
      <c r="A144" s="45" t="s">
        <v>48</v>
      </c>
      <c r="B144" s="29">
        <f t="shared" si="14"/>
        <v>32</v>
      </c>
      <c r="C144" s="6">
        <f t="shared" si="8"/>
        <v>0.33659408856631956</v>
      </c>
      <c r="D144" s="1">
        <v>13</v>
      </c>
      <c r="E144" s="1">
        <v>1</v>
      </c>
      <c r="F144" s="1">
        <v>18</v>
      </c>
      <c r="G144" s="7" t="s">
        <v>4</v>
      </c>
      <c r="H144" s="4"/>
    </row>
    <row r="145" spans="1:8" s="5" customFormat="1" ht="14.1" customHeight="1" x14ac:dyDescent="0.2">
      <c r="A145" s="45" t="s">
        <v>89</v>
      </c>
      <c r="B145" s="29">
        <f t="shared" si="14"/>
        <v>49</v>
      </c>
      <c r="C145" s="6">
        <f t="shared" si="8"/>
        <v>0.51540969811717685</v>
      </c>
      <c r="D145" s="1">
        <v>16</v>
      </c>
      <c r="E145" s="1">
        <v>1</v>
      </c>
      <c r="F145" s="1">
        <v>32</v>
      </c>
      <c r="G145" s="7" t="s">
        <v>4</v>
      </c>
      <c r="H145" s="4"/>
    </row>
    <row r="146" spans="1:8" s="5" customFormat="1" ht="14.1" customHeight="1" x14ac:dyDescent="0.2">
      <c r="A146" s="45"/>
      <c r="B146" s="29"/>
      <c r="C146" s="6"/>
      <c r="D146" s="1"/>
      <c r="E146" s="1"/>
      <c r="F146" s="1"/>
      <c r="G146" s="7"/>
      <c r="H146" s="4"/>
    </row>
    <row r="147" spans="1:8" ht="14.1" customHeight="1" x14ac:dyDescent="0.2">
      <c r="A147" s="46" t="s">
        <v>90</v>
      </c>
      <c r="B147" s="29">
        <f t="shared" si="14"/>
        <v>210</v>
      </c>
      <c r="C147" s="6">
        <f t="shared" si="8"/>
        <v>2.2088987062164724</v>
      </c>
      <c r="D147" s="1">
        <v>65</v>
      </c>
      <c r="E147" s="1">
        <v>11</v>
      </c>
      <c r="F147" s="1">
        <v>134</v>
      </c>
      <c r="G147" s="7" t="s">
        <v>4</v>
      </c>
    </row>
    <row r="148" spans="1:8" ht="14.1" customHeight="1" x14ac:dyDescent="0.2">
      <c r="A148" s="46" t="s">
        <v>49</v>
      </c>
      <c r="B148" s="29">
        <f t="shared" si="14"/>
        <v>213</v>
      </c>
      <c r="C148" s="6">
        <f t="shared" si="8"/>
        <v>2.2404544020195645</v>
      </c>
      <c r="D148" s="1">
        <v>51</v>
      </c>
      <c r="E148" s="1">
        <v>29</v>
      </c>
      <c r="F148" s="1">
        <v>133</v>
      </c>
      <c r="G148" s="7" t="s">
        <v>4</v>
      </c>
    </row>
    <row r="149" spans="1:8" ht="14.1" customHeight="1" x14ac:dyDescent="0.2">
      <c r="A149" s="46" t="s">
        <v>91</v>
      </c>
      <c r="B149" s="29">
        <f t="shared" si="14"/>
        <v>137</v>
      </c>
      <c r="C149" s="6">
        <f t="shared" si="8"/>
        <v>1.4410434416745557</v>
      </c>
      <c r="D149" s="1">
        <v>28</v>
      </c>
      <c r="E149" s="1">
        <v>23</v>
      </c>
      <c r="F149" s="1">
        <v>86</v>
      </c>
      <c r="G149" s="7" t="s">
        <v>4</v>
      </c>
    </row>
    <row r="150" spans="1:8" ht="14.1" customHeight="1" x14ac:dyDescent="0.2">
      <c r="A150" s="46" t="s">
        <v>64</v>
      </c>
      <c r="B150" s="29">
        <f t="shared" si="14"/>
        <v>92</v>
      </c>
      <c r="C150" s="6">
        <f t="shared" si="8"/>
        <v>0.96770800462816875</v>
      </c>
      <c r="D150" s="1">
        <v>25</v>
      </c>
      <c r="E150" s="1">
        <v>26</v>
      </c>
      <c r="F150" s="1">
        <v>41</v>
      </c>
      <c r="G150" s="7" t="s">
        <v>4</v>
      </c>
    </row>
    <row r="151" spans="1:8" ht="14.1" customHeight="1" x14ac:dyDescent="0.2">
      <c r="A151" s="46" t="s">
        <v>92</v>
      </c>
      <c r="B151" s="29">
        <f t="shared" si="14"/>
        <v>38</v>
      </c>
      <c r="C151" s="6">
        <f t="shared" si="8"/>
        <v>0.39970548017250446</v>
      </c>
      <c r="D151" s="1">
        <v>4</v>
      </c>
      <c r="E151" s="1">
        <v>15</v>
      </c>
      <c r="F151" s="1">
        <v>19</v>
      </c>
      <c r="G151" s="7" t="s">
        <v>4</v>
      </c>
    </row>
    <row r="152" spans="1:8" ht="14.1" customHeight="1" x14ac:dyDescent="0.2">
      <c r="A152" s="46" t="s">
        <v>93</v>
      </c>
      <c r="B152" s="29">
        <f t="shared" si="14"/>
        <v>3</v>
      </c>
      <c r="C152" s="6">
        <f t="shared" si="8"/>
        <v>3.1555695803092462E-2</v>
      </c>
      <c r="D152" s="1" t="s">
        <v>4</v>
      </c>
      <c r="E152" s="1">
        <v>1</v>
      </c>
      <c r="F152" s="1">
        <v>2</v>
      </c>
      <c r="G152" s="7" t="s">
        <v>4</v>
      </c>
    </row>
    <row r="153" spans="1:8" ht="14.1" customHeight="1" x14ac:dyDescent="0.2">
      <c r="A153" s="46" t="s">
        <v>53</v>
      </c>
      <c r="B153" s="29">
        <f t="shared" si="14"/>
        <v>7</v>
      </c>
      <c r="C153" s="6">
        <f t="shared" si="8"/>
        <v>7.3629956873882393E-2</v>
      </c>
      <c r="D153" s="1">
        <v>7</v>
      </c>
      <c r="E153" s="1" t="s">
        <v>4</v>
      </c>
      <c r="F153" s="1" t="s">
        <v>4</v>
      </c>
      <c r="G153" s="7" t="s">
        <v>4</v>
      </c>
    </row>
    <row r="154" spans="1:8" ht="14.1" customHeight="1" x14ac:dyDescent="0.2">
      <c r="A154" s="46"/>
      <c r="B154" s="29"/>
      <c r="C154" s="6"/>
      <c r="D154" s="1"/>
      <c r="E154" s="1"/>
      <c r="F154" s="1"/>
      <c r="G154" s="7"/>
    </row>
    <row r="155" spans="1:8" s="21" customFormat="1" ht="14.1" customHeight="1" x14ac:dyDescent="0.2">
      <c r="A155" s="73" t="s">
        <v>94</v>
      </c>
      <c r="B155" s="37">
        <f>SUM(D155:G155)</f>
        <v>1103</v>
      </c>
      <c r="C155" s="6">
        <f t="shared" si="8"/>
        <v>11.601977490270327</v>
      </c>
      <c r="D155" s="31">
        <f>SUM(D157,D162,D170:D175)</f>
        <v>188</v>
      </c>
      <c r="E155" s="31">
        <f>SUM(E157,E162,E170:E175)</f>
        <v>126</v>
      </c>
      <c r="F155" s="31">
        <f>SUM(F157,F162,F170:F175)</f>
        <v>785</v>
      </c>
      <c r="G155" s="33">
        <f>SUM(G157,G172)</f>
        <v>4</v>
      </c>
      <c r="H155" s="80"/>
    </row>
    <row r="156" spans="1:8" s="21" customFormat="1" ht="14.1" customHeight="1" x14ac:dyDescent="0.2">
      <c r="A156" s="72"/>
      <c r="B156" s="37"/>
      <c r="C156" s="6"/>
      <c r="D156" s="31"/>
      <c r="E156" s="31"/>
      <c r="F156" s="31"/>
      <c r="G156" s="68"/>
      <c r="H156" s="80"/>
    </row>
    <row r="157" spans="1:8" s="22" customFormat="1" ht="14.1" customHeight="1" x14ac:dyDescent="0.25">
      <c r="A157" s="65" t="s">
        <v>55</v>
      </c>
      <c r="B157" s="37">
        <f>SUM(D157:G157)</f>
        <v>4</v>
      </c>
      <c r="C157" s="57">
        <f t="shared" si="8"/>
        <v>4.2074261070789945E-2</v>
      </c>
      <c r="D157" s="37">
        <f>SUM(D159:D160)</f>
        <v>2</v>
      </c>
      <c r="E157" s="37">
        <f>SUM(E159:E160)</f>
        <v>0</v>
      </c>
      <c r="F157" s="37">
        <f>SUM(F159:F160)</f>
        <v>2</v>
      </c>
      <c r="G157" s="63">
        <f>SUM(G159:G160,)</f>
        <v>0</v>
      </c>
      <c r="H157" s="20"/>
    </row>
    <row r="158" spans="1:8" s="22" customFormat="1" ht="14.1" customHeight="1" x14ac:dyDescent="0.25">
      <c r="A158" s="65"/>
      <c r="B158" s="37"/>
      <c r="C158" s="57"/>
      <c r="D158" s="37"/>
      <c r="E158" s="37"/>
      <c r="F158" s="37"/>
      <c r="G158" s="63"/>
      <c r="H158" s="20"/>
    </row>
    <row r="159" spans="1:8" s="5" customFormat="1" ht="14.1" customHeight="1" x14ac:dyDescent="0.2">
      <c r="A159" s="45" t="s">
        <v>95</v>
      </c>
      <c r="B159" s="29">
        <f>SUM(D159:G159)</f>
        <v>1</v>
      </c>
      <c r="C159" s="6">
        <f t="shared" si="8"/>
        <v>1.0518565267697486E-2</v>
      </c>
      <c r="D159" s="1" t="s">
        <v>4</v>
      </c>
      <c r="E159" s="1" t="s">
        <v>10</v>
      </c>
      <c r="F159" s="1">
        <v>1</v>
      </c>
      <c r="G159" s="7" t="s">
        <v>4</v>
      </c>
      <c r="H159" s="4"/>
    </row>
    <row r="160" spans="1:8" s="5" customFormat="1" ht="14.1" customHeight="1" x14ac:dyDescent="0.2">
      <c r="A160" s="45" t="s">
        <v>69</v>
      </c>
      <c r="B160" s="29">
        <f>SUM(D160:G160)</f>
        <v>3</v>
      </c>
      <c r="C160" s="6">
        <f t="shared" si="8"/>
        <v>3.1555695803092462E-2</v>
      </c>
      <c r="D160" s="1">
        <v>2</v>
      </c>
      <c r="E160" s="1" t="s">
        <v>10</v>
      </c>
      <c r="F160" s="1">
        <v>1</v>
      </c>
      <c r="G160" s="7" t="s">
        <v>4</v>
      </c>
      <c r="H160" s="4"/>
    </row>
    <row r="161" spans="1:8" s="5" customFormat="1" ht="14.1" customHeight="1" x14ac:dyDescent="0.2">
      <c r="A161" s="45"/>
      <c r="B161" s="29"/>
      <c r="C161" s="6"/>
      <c r="D161" s="1"/>
      <c r="E161" s="1"/>
      <c r="F161" s="1"/>
      <c r="G161" s="7"/>
      <c r="H161" s="4"/>
    </row>
    <row r="162" spans="1:8" s="22" customFormat="1" ht="14.1" customHeight="1" x14ac:dyDescent="0.25">
      <c r="A162" s="67" t="s">
        <v>33</v>
      </c>
      <c r="B162" s="37">
        <f>SUM(D162:G162)</f>
        <v>162</v>
      </c>
      <c r="C162" s="6">
        <f>B162/$B$8*100</f>
        <v>1.7040075733669928</v>
      </c>
      <c r="D162" s="31">
        <f>SUM(D164:D168)</f>
        <v>47</v>
      </c>
      <c r="E162" s="31">
        <f>SUM(E164:E168)</f>
        <v>1</v>
      </c>
      <c r="F162" s="31">
        <f>SUM(F164:F168)</f>
        <v>114</v>
      </c>
      <c r="G162" s="33">
        <f>SUM(G164:G168)</f>
        <v>0</v>
      </c>
      <c r="H162" s="20"/>
    </row>
    <row r="163" spans="1:8" s="22" customFormat="1" ht="14.1" customHeight="1" x14ac:dyDescent="0.25">
      <c r="A163" s="67"/>
      <c r="B163" s="37"/>
      <c r="C163" s="6"/>
      <c r="D163" s="31"/>
      <c r="E163" s="31"/>
      <c r="F163" s="31"/>
      <c r="G163" s="33"/>
      <c r="H163" s="20"/>
    </row>
    <row r="164" spans="1:8" s="5" customFormat="1" ht="14.1" customHeight="1" x14ac:dyDescent="0.2">
      <c r="A164" s="45" t="s">
        <v>86</v>
      </c>
      <c r="B164" s="29">
        <f>SUM(D164:G164)</f>
        <v>11</v>
      </c>
      <c r="C164" s="6">
        <f>B164/$B$8*100</f>
        <v>0.11570421794467234</v>
      </c>
      <c r="D164" s="1">
        <v>3</v>
      </c>
      <c r="E164" s="1" t="s">
        <v>10</v>
      </c>
      <c r="F164" s="1">
        <v>8</v>
      </c>
      <c r="G164" s="7" t="s">
        <v>4</v>
      </c>
      <c r="H164" s="4"/>
    </row>
    <row r="165" spans="1:8" s="5" customFormat="1" ht="14.1" customHeight="1" x14ac:dyDescent="0.2">
      <c r="A165" s="45" t="s">
        <v>96</v>
      </c>
      <c r="B165" s="29">
        <f>SUM(D165:G165)</f>
        <v>18</v>
      </c>
      <c r="C165" s="6">
        <f>B165/$B$8*100</f>
        <v>0.18933417481855475</v>
      </c>
      <c r="D165" s="1">
        <v>4</v>
      </c>
      <c r="E165" s="1" t="s">
        <v>10</v>
      </c>
      <c r="F165" s="1">
        <v>14</v>
      </c>
      <c r="G165" s="7" t="s">
        <v>4</v>
      </c>
      <c r="H165" s="4"/>
    </row>
    <row r="166" spans="1:8" s="5" customFormat="1" ht="14.1" customHeight="1" x14ac:dyDescent="0.2">
      <c r="A166" s="45" t="s">
        <v>72</v>
      </c>
      <c r="B166" s="29">
        <f>SUM(D166:G166)</f>
        <v>28</v>
      </c>
      <c r="C166" s="6">
        <f>B166/$B$8*100</f>
        <v>0.29451982749552957</v>
      </c>
      <c r="D166" s="1">
        <v>7</v>
      </c>
      <c r="E166" s="1" t="s">
        <v>10</v>
      </c>
      <c r="F166" s="1">
        <v>21</v>
      </c>
      <c r="G166" s="7" t="s">
        <v>4</v>
      </c>
      <c r="H166" s="4"/>
    </row>
    <row r="167" spans="1:8" s="5" customFormat="1" ht="14.1" customHeight="1" x14ac:dyDescent="0.2">
      <c r="A167" s="45" t="s">
        <v>97</v>
      </c>
      <c r="B167" s="29">
        <f>SUM(D167:G167)</f>
        <v>42</v>
      </c>
      <c r="C167" s="6">
        <f>B167/$B$8*100</f>
        <v>0.44177974124329439</v>
      </c>
      <c r="D167" s="1">
        <v>10</v>
      </c>
      <c r="E167" s="1" t="s">
        <v>4</v>
      </c>
      <c r="F167" s="1">
        <v>32</v>
      </c>
      <c r="G167" s="7" t="s">
        <v>4</v>
      </c>
      <c r="H167" s="4"/>
    </row>
    <row r="168" spans="1:8" s="5" customFormat="1" ht="14.1" customHeight="1" x14ac:dyDescent="0.2">
      <c r="A168" s="45" t="s">
        <v>98</v>
      </c>
      <c r="B168" s="29">
        <f>SUM(D168:G168)</f>
        <v>63</v>
      </c>
      <c r="C168" s="6">
        <f>B168/$B$8*100</f>
        <v>0.66266961186494167</v>
      </c>
      <c r="D168" s="1">
        <v>23</v>
      </c>
      <c r="E168" s="1">
        <v>1</v>
      </c>
      <c r="F168" s="1">
        <v>39</v>
      </c>
      <c r="G168" s="7" t="s">
        <v>4</v>
      </c>
      <c r="H168" s="4"/>
    </row>
    <row r="169" spans="1:8" s="5" customFormat="1" ht="14.1" customHeight="1" x14ac:dyDescent="0.2">
      <c r="A169" s="45"/>
      <c r="B169" s="29"/>
      <c r="C169" s="6"/>
      <c r="D169" s="1"/>
      <c r="E169" s="1"/>
      <c r="F169" s="1"/>
      <c r="G169" s="7"/>
      <c r="H169" s="4"/>
    </row>
    <row r="170" spans="1:8" ht="14.1" customHeight="1" x14ac:dyDescent="0.2">
      <c r="A170" s="46" t="s">
        <v>21</v>
      </c>
      <c r="B170" s="29">
        <f t="shared" ref="B170:B175" si="15">SUM(D170:G170)</f>
        <v>253</v>
      </c>
      <c r="C170" s="6">
        <f t="shared" ref="C170:C175" si="16">B170/$B$8*100</f>
        <v>2.661197012727464</v>
      </c>
      <c r="D170" s="1">
        <v>55</v>
      </c>
      <c r="E170" s="1">
        <v>14</v>
      </c>
      <c r="F170" s="1">
        <v>184</v>
      </c>
      <c r="G170" s="7" t="s">
        <v>4</v>
      </c>
    </row>
    <row r="171" spans="1:8" ht="14.1" customHeight="1" x14ac:dyDescent="0.2">
      <c r="A171" s="46" t="s">
        <v>99</v>
      </c>
      <c r="B171" s="29">
        <f t="shared" si="15"/>
        <v>261</v>
      </c>
      <c r="C171" s="6">
        <f t="shared" si="16"/>
        <v>2.7453455348690441</v>
      </c>
      <c r="D171" s="1">
        <v>44</v>
      </c>
      <c r="E171" s="1">
        <v>26</v>
      </c>
      <c r="F171" s="1">
        <v>191</v>
      </c>
      <c r="G171" s="7" t="s">
        <v>4</v>
      </c>
    </row>
    <row r="172" spans="1:8" ht="14.1" customHeight="1" x14ac:dyDescent="0.2">
      <c r="A172" s="46" t="s">
        <v>100</v>
      </c>
      <c r="B172" s="29">
        <f t="shared" si="15"/>
        <v>192</v>
      </c>
      <c r="C172" s="6">
        <f t="shared" si="16"/>
        <v>2.0195645313979176</v>
      </c>
      <c r="D172" s="1">
        <v>21</v>
      </c>
      <c r="E172" s="1">
        <v>31</v>
      </c>
      <c r="F172" s="1">
        <v>136</v>
      </c>
      <c r="G172" s="7">
        <v>4</v>
      </c>
    </row>
    <row r="173" spans="1:8" ht="14.1" customHeight="1" x14ac:dyDescent="0.2">
      <c r="A173" s="46" t="s">
        <v>101</v>
      </c>
      <c r="B173" s="29">
        <f t="shared" si="15"/>
        <v>154</v>
      </c>
      <c r="C173" s="6">
        <f t="shared" si="16"/>
        <v>1.6198590512254127</v>
      </c>
      <c r="D173" s="1">
        <v>15</v>
      </c>
      <c r="E173" s="1">
        <v>26</v>
      </c>
      <c r="F173" s="1">
        <v>113</v>
      </c>
      <c r="G173" s="7" t="s">
        <v>4</v>
      </c>
    </row>
    <row r="174" spans="1:8" ht="14.1" customHeight="1" x14ac:dyDescent="0.2">
      <c r="A174" s="46" t="s">
        <v>102</v>
      </c>
      <c r="B174" s="29">
        <f t="shared" si="15"/>
        <v>69</v>
      </c>
      <c r="C174" s="6">
        <f t="shared" si="16"/>
        <v>0.72578100347112651</v>
      </c>
      <c r="D174" s="1">
        <v>4</v>
      </c>
      <c r="E174" s="1">
        <v>24</v>
      </c>
      <c r="F174" s="1">
        <v>41</v>
      </c>
      <c r="G174" s="7" t="s">
        <v>4</v>
      </c>
    </row>
    <row r="175" spans="1:8" ht="14.1" customHeight="1" x14ac:dyDescent="0.2">
      <c r="A175" s="46" t="s">
        <v>103</v>
      </c>
      <c r="B175" s="29">
        <f t="shared" si="15"/>
        <v>8</v>
      </c>
      <c r="C175" s="6">
        <f t="shared" si="16"/>
        <v>8.414852214157989E-2</v>
      </c>
      <c r="D175" s="1" t="s">
        <v>4</v>
      </c>
      <c r="E175" s="1">
        <v>4</v>
      </c>
      <c r="F175" s="1">
        <v>4</v>
      </c>
      <c r="G175" s="7" t="s">
        <v>4</v>
      </c>
    </row>
    <row r="176" spans="1:8" ht="14.1" customHeight="1" x14ac:dyDescent="0.2">
      <c r="A176" s="46"/>
      <c r="B176" s="29"/>
      <c r="C176" s="6"/>
      <c r="D176" s="1"/>
      <c r="E176" s="1"/>
      <c r="F176" s="1"/>
      <c r="G176" s="7"/>
    </row>
    <row r="177" spans="1:8" s="21" customFormat="1" ht="14.1" customHeight="1" x14ac:dyDescent="0.2">
      <c r="A177" s="73" t="s">
        <v>104</v>
      </c>
      <c r="B177" s="37">
        <f>SUM(D177:G177)</f>
        <v>49</v>
      </c>
      <c r="C177" s="6">
        <f>B177/$B$8*100</f>
        <v>0.51540969811717685</v>
      </c>
      <c r="D177" s="37">
        <f>SUM(D179,D193:D197)</f>
        <v>9</v>
      </c>
      <c r="E177" s="31">
        <f>SUM(E179,E193:E197)</f>
        <v>3</v>
      </c>
      <c r="F177" s="31">
        <f>SUM(F179,F193:F197)</f>
        <v>37</v>
      </c>
      <c r="G177" s="33">
        <f>SUM(G179,G193:G197)</f>
        <v>0</v>
      </c>
      <c r="H177" s="80"/>
    </row>
    <row r="178" spans="1:8" s="21" customFormat="1" ht="14.1" customHeight="1" x14ac:dyDescent="0.2">
      <c r="A178" s="72"/>
      <c r="B178" s="37"/>
      <c r="C178" s="6"/>
      <c r="D178" s="37"/>
      <c r="E178" s="31"/>
      <c r="F178" s="31"/>
      <c r="G178" s="33"/>
      <c r="H178" s="80"/>
    </row>
    <row r="179" spans="1:8" s="22" customFormat="1" ht="14.1" customHeight="1" x14ac:dyDescent="0.25">
      <c r="A179" s="67" t="s">
        <v>33</v>
      </c>
      <c r="B179" s="37">
        <f>SUM(D179:G179)</f>
        <v>10</v>
      </c>
      <c r="C179" s="57">
        <f>B179/$B$8*100</f>
        <v>0.10518565267697486</v>
      </c>
      <c r="D179" s="37">
        <f>SUM(D181:D183)</f>
        <v>7</v>
      </c>
      <c r="E179" s="56" t="s">
        <v>4</v>
      </c>
      <c r="F179" s="37">
        <f>SUM(F181:F183)</f>
        <v>3</v>
      </c>
      <c r="G179" s="58">
        <f>SUM(G181:G183)</f>
        <v>0</v>
      </c>
      <c r="H179" s="20"/>
    </row>
    <row r="180" spans="1:8" s="22" customFormat="1" ht="14.1" customHeight="1" x14ac:dyDescent="0.25">
      <c r="A180" s="67"/>
      <c r="B180" s="37"/>
      <c r="C180" s="57"/>
      <c r="D180" s="37"/>
      <c r="E180" s="56"/>
      <c r="F180" s="37"/>
      <c r="G180" s="58"/>
      <c r="H180" s="20"/>
    </row>
    <row r="181" spans="1:8" s="5" customFormat="1" ht="14.1" customHeight="1" x14ac:dyDescent="0.2">
      <c r="A181" s="45" t="s">
        <v>34</v>
      </c>
      <c r="B181" s="51">
        <f>SUM(D181:G181)</f>
        <v>2</v>
      </c>
      <c r="C181" s="6">
        <f>B181/$B$8*100</f>
        <v>2.1037130535394973E-2</v>
      </c>
      <c r="D181" s="1">
        <v>1</v>
      </c>
      <c r="E181" s="1" t="s">
        <v>10</v>
      </c>
      <c r="F181" s="1">
        <v>1</v>
      </c>
      <c r="G181" s="7" t="s">
        <v>4</v>
      </c>
      <c r="H181" s="4"/>
    </row>
    <row r="182" spans="1:8" s="5" customFormat="1" ht="14.1" customHeight="1" x14ac:dyDescent="0.2">
      <c r="A182" s="45" t="s">
        <v>105</v>
      </c>
      <c r="B182" s="51">
        <f>SUM(D182:G182)</f>
        <v>3</v>
      </c>
      <c r="C182" s="6">
        <f>B182/$B$8*100</f>
        <v>3.1555695803092462E-2</v>
      </c>
      <c r="D182" s="1">
        <v>3</v>
      </c>
      <c r="E182" s="1" t="s">
        <v>10</v>
      </c>
      <c r="F182" s="1" t="s">
        <v>4</v>
      </c>
      <c r="G182" s="7" t="s">
        <v>4</v>
      </c>
      <c r="H182" s="4"/>
    </row>
    <row r="183" spans="1:8" s="5" customFormat="1" ht="14.1" customHeight="1" x14ac:dyDescent="0.2">
      <c r="A183" s="45" t="s">
        <v>97</v>
      </c>
      <c r="B183" s="51">
        <f>SUM(D183:G183)</f>
        <v>5</v>
      </c>
      <c r="C183" s="6">
        <f>B183/$B$8*100</f>
        <v>5.2592826338487428E-2</v>
      </c>
      <c r="D183" s="1">
        <v>3</v>
      </c>
      <c r="E183" s="1" t="s">
        <v>4</v>
      </c>
      <c r="F183" s="1">
        <v>2</v>
      </c>
      <c r="G183" s="7" t="s">
        <v>4</v>
      </c>
      <c r="H183" s="4"/>
    </row>
    <row r="184" spans="1:8" ht="15" customHeight="1" x14ac:dyDescent="0.2">
      <c r="A184" s="82" t="s">
        <v>179</v>
      </c>
      <c r="B184" s="82"/>
      <c r="C184" s="82"/>
      <c r="D184" s="82"/>
      <c r="E184" s="82"/>
      <c r="F184" s="82"/>
      <c r="G184" s="82"/>
    </row>
    <row r="185" spans="1:8" ht="15" customHeight="1" x14ac:dyDescent="0.2">
      <c r="A185" s="83" t="s">
        <v>175</v>
      </c>
      <c r="B185" s="83"/>
      <c r="C185" s="83"/>
      <c r="D185" s="83"/>
      <c r="E185" s="83"/>
      <c r="F185" s="83"/>
      <c r="G185" s="83"/>
    </row>
    <row r="186" spans="1:8" ht="12.6" customHeight="1" x14ac:dyDescent="0.25">
      <c r="A186" s="17"/>
      <c r="B186" s="18"/>
      <c r="C186" s="19"/>
      <c r="D186" s="18"/>
      <c r="E186" s="18"/>
      <c r="F186" s="18"/>
      <c r="G186" s="18"/>
    </row>
    <row r="187" spans="1:8" ht="24.95" customHeight="1" x14ac:dyDescent="0.2">
      <c r="A187" s="84" t="s">
        <v>174</v>
      </c>
      <c r="B187" s="87" t="s">
        <v>0</v>
      </c>
      <c r="C187" s="88"/>
      <c r="D187" s="88"/>
      <c r="E187" s="88"/>
      <c r="F187" s="88"/>
      <c r="G187" s="88"/>
    </row>
    <row r="188" spans="1:8" ht="24.95" customHeight="1" x14ac:dyDescent="0.2">
      <c r="A188" s="85"/>
      <c r="B188" s="89" t="s">
        <v>1</v>
      </c>
      <c r="C188" s="91" t="s">
        <v>9</v>
      </c>
      <c r="D188" s="87" t="s">
        <v>8</v>
      </c>
      <c r="E188" s="88"/>
      <c r="F188" s="88"/>
      <c r="G188" s="88"/>
    </row>
    <row r="189" spans="1:8" ht="24.95" customHeight="1" x14ac:dyDescent="0.2">
      <c r="A189" s="86"/>
      <c r="B189" s="90"/>
      <c r="C189" s="92"/>
      <c r="D189" s="42" t="s">
        <v>5</v>
      </c>
      <c r="E189" s="42" t="s">
        <v>3</v>
      </c>
      <c r="F189" s="42" t="s">
        <v>2</v>
      </c>
      <c r="G189" s="43" t="s">
        <v>11</v>
      </c>
    </row>
    <row r="190" spans="1:8" ht="12" customHeight="1" x14ac:dyDescent="0.2">
      <c r="A190" s="23"/>
      <c r="B190" s="24"/>
      <c r="C190" s="25"/>
      <c r="D190" s="26"/>
      <c r="E190" s="26"/>
      <c r="F190" s="26"/>
      <c r="G190" s="27"/>
    </row>
    <row r="191" spans="1:8" ht="14.1" customHeight="1" x14ac:dyDescent="0.2">
      <c r="A191" s="71" t="s">
        <v>180</v>
      </c>
      <c r="B191" s="60"/>
      <c r="C191" s="61"/>
      <c r="D191" s="60"/>
      <c r="E191" s="60"/>
      <c r="F191" s="60"/>
      <c r="G191" s="62"/>
    </row>
    <row r="192" spans="1:8" ht="14.1" customHeight="1" x14ac:dyDescent="0.2">
      <c r="A192" s="3"/>
      <c r="B192" s="60"/>
      <c r="C192" s="61"/>
      <c r="D192" s="60"/>
      <c r="E192" s="60"/>
      <c r="F192" s="60"/>
      <c r="G192" s="62"/>
    </row>
    <row r="193" spans="1:8" ht="14.1" customHeight="1" x14ac:dyDescent="0.2">
      <c r="A193" s="46" t="s">
        <v>106</v>
      </c>
      <c r="B193" s="51">
        <f t="shared" ref="B193:B197" si="17">SUM(D193:G193)</f>
        <v>14</v>
      </c>
      <c r="C193" s="6">
        <f t="shared" si="8"/>
        <v>0.14725991374776479</v>
      </c>
      <c r="D193" s="1" t="s">
        <v>4</v>
      </c>
      <c r="E193" s="1" t="s">
        <v>4</v>
      </c>
      <c r="F193" s="1">
        <v>14</v>
      </c>
      <c r="G193" s="7" t="s">
        <v>4</v>
      </c>
    </row>
    <row r="194" spans="1:8" ht="14.1" customHeight="1" x14ac:dyDescent="0.2">
      <c r="A194" s="46" t="s">
        <v>107</v>
      </c>
      <c r="B194" s="51">
        <f t="shared" si="17"/>
        <v>11</v>
      </c>
      <c r="C194" s="6">
        <f t="shared" si="8"/>
        <v>0.11570421794467234</v>
      </c>
      <c r="D194" s="1">
        <v>1</v>
      </c>
      <c r="E194" s="1">
        <v>2</v>
      </c>
      <c r="F194" s="1">
        <v>8</v>
      </c>
      <c r="G194" s="7" t="s">
        <v>4</v>
      </c>
    </row>
    <row r="195" spans="1:8" ht="14.1" customHeight="1" x14ac:dyDescent="0.2">
      <c r="A195" s="46" t="s">
        <v>23</v>
      </c>
      <c r="B195" s="51">
        <f t="shared" si="17"/>
        <v>5</v>
      </c>
      <c r="C195" s="6">
        <f t="shared" si="8"/>
        <v>5.2592826338487428E-2</v>
      </c>
      <c r="D195" s="1" t="s">
        <v>4</v>
      </c>
      <c r="E195" s="1" t="s">
        <v>4</v>
      </c>
      <c r="F195" s="1">
        <v>5</v>
      </c>
      <c r="G195" s="7" t="s">
        <v>4</v>
      </c>
    </row>
    <row r="196" spans="1:8" ht="14.1" customHeight="1" x14ac:dyDescent="0.2">
      <c r="A196" s="46" t="s">
        <v>101</v>
      </c>
      <c r="B196" s="51">
        <f t="shared" si="17"/>
        <v>4</v>
      </c>
      <c r="C196" s="6">
        <f t="shared" si="8"/>
        <v>4.2074261070789945E-2</v>
      </c>
      <c r="D196" s="1" t="s">
        <v>4</v>
      </c>
      <c r="E196" s="1">
        <v>1</v>
      </c>
      <c r="F196" s="1">
        <v>3</v>
      </c>
      <c r="G196" s="7" t="s">
        <v>4</v>
      </c>
    </row>
    <row r="197" spans="1:8" ht="14.1" customHeight="1" x14ac:dyDescent="0.2">
      <c r="A197" s="46" t="s">
        <v>92</v>
      </c>
      <c r="B197" s="51">
        <f t="shared" si="17"/>
        <v>5</v>
      </c>
      <c r="C197" s="6">
        <f t="shared" si="8"/>
        <v>5.2592826338487428E-2</v>
      </c>
      <c r="D197" s="1">
        <v>1</v>
      </c>
      <c r="E197" s="1" t="s">
        <v>4</v>
      </c>
      <c r="F197" s="1">
        <v>4</v>
      </c>
      <c r="G197" s="7" t="s">
        <v>4</v>
      </c>
    </row>
    <row r="198" spans="1:8" ht="14.1" customHeight="1" x14ac:dyDescent="0.2">
      <c r="A198" s="46"/>
      <c r="B198" s="51"/>
      <c r="C198" s="6"/>
      <c r="D198" s="1"/>
      <c r="E198" s="1"/>
      <c r="F198" s="1"/>
      <c r="G198" s="7"/>
    </row>
    <row r="199" spans="1:8" s="21" customFormat="1" ht="14.1" customHeight="1" x14ac:dyDescent="0.2">
      <c r="A199" s="73" t="s">
        <v>108</v>
      </c>
      <c r="B199" s="37">
        <f>SUM(D199:G199)</f>
        <v>246</v>
      </c>
      <c r="C199" s="6">
        <f t="shared" ref="C199:C263" si="18">B199/$B$8*100</f>
        <v>2.5875670558535813</v>
      </c>
      <c r="D199" s="31">
        <f>SUM(D201,D206,D214:D219)</f>
        <v>70</v>
      </c>
      <c r="E199" s="31">
        <f>SUM(E201,E206,E214:E219)</f>
        <v>30</v>
      </c>
      <c r="F199" s="31">
        <f>SUM(F201,F206,F214:F219)</f>
        <v>145</v>
      </c>
      <c r="G199" s="33">
        <f>SUM(G201,G206,G214:G219)</f>
        <v>1</v>
      </c>
      <c r="H199" s="80"/>
    </row>
    <row r="200" spans="1:8" s="21" customFormat="1" ht="14.1" customHeight="1" x14ac:dyDescent="0.2">
      <c r="A200" s="72"/>
      <c r="B200" s="37"/>
      <c r="C200" s="6"/>
      <c r="D200" s="31"/>
      <c r="E200" s="31"/>
      <c r="F200" s="31"/>
      <c r="G200" s="33"/>
      <c r="H200" s="80"/>
    </row>
    <row r="201" spans="1:8" s="22" customFormat="1" ht="14.1" customHeight="1" x14ac:dyDescent="0.25">
      <c r="A201" s="65" t="s">
        <v>68</v>
      </c>
      <c r="B201" s="37">
        <f>SUM(D201:G201)</f>
        <v>3</v>
      </c>
      <c r="C201" s="6">
        <f t="shared" si="18"/>
        <v>3.1555695803092462E-2</v>
      </c>
      <c r="D201" s="31">
        <f>SUM(D204)</f>
        <v>1</v>
      </c>
      <c r="E201" s="31" t="s">
        <v>10</v>
      </c>
      <c r="F201" s="31">
        <f>SUM(F203:F204)</f>
        <v>2</v>
      </c>
      <c r="G201" s="33">
        <f>SUM(G204)</f>
        <v>0</v>
      </c>
      <c r="H201" s="20"/>
    </row>
    <row r="202" spans="1:8" s="22" customFormat="1" ht="14.1" customHeight="1" x14ac:dyDescent="0.25">
      <c r="A202" s="44"/>
      <c r="B202" s="37"/>
      <c r="C202" s="6"/>
      <c r="D202" s="31"/>
      <c r="E202" s="31"/>
      <c r="F202" s="31"/>
      <c r="G202" s="33"/>
      <c r="H202" s="20"/>
    </row>
    <row r="203" spans="1:8" s="22" customFormat="1" ht="14.1" customHeight="1" x14ac:dyDescent="0.25">
      <c r="A203" s="44" t="s">
        <v>109</v>
      </c>
      <c r="B203" s="51">
        <f t="shared" ref="B203:B204" si="19">SUM(D203:G203)</f>
        <v>1</v>
      </c>
      <c r="C203" s="6">
        <f t="shared" si="18"/>
        <v>1.0518565267697486E-2</v>
      </c>
      <c r="D203" s="29" t="s">
        <v>4</v>
      </c>
      <c r="E203" s="29" t="s">
        <v>10</v>
      </c>
      <c r="F203" s="29">
        <v>1</v>
      </c>
      <c r="G203" s="47" t="s">
        <v>4</v>
      </c>
      <c r="H203" s="20"/>
    </row>
    <row r="204" spans="1:8" s="5" customFormat="1" ht="14.1" customHeight="1" x14ac:dyDescent="0.2">
      <c r="A204" s="45" t="s">
        <v>110</v>
      </c>
      <c r="B204" s="51">
        <f t="shared" si="19"/>
        <v>2</v>
      </c>
      <c r="C204" s="6">
        <f t="shared" si="18"/>
        <v>2.1037130535394973E-2</v>
      </c>
      <c r="D204" s="1">
        <v>1</v>
      </c>
      <c r="E204" s="29" t="s">
        <v>10</v>
      </c>
      <c r="F204" s="1">
        <v>1</v>
      </c>
      <c r="G204" s="47" t="s">
        <v>4</v>
      </c>
      <c r="H204" s="4"/>
    </row>
    <row r="205" spans="1:8" s="5" customFormat="1" ht="14.1" customHeight="1" x14ac:dyDescent="0.2">
      <c r="A205" s="45"/>
      <c r="B205" s="51"/>
      <c r="C205" s="6"/>
      <c r="D205" s="1"/>
      <c r="E205" s="29"/>
      <c r="F205" s="1"/>
      <c r="G205" s="47"/>
      <c r="H205" s="4"/>
    </row>
    <row r="206" spans="1:8" s="22" customFormat="1" ht="14.1" customHeight="1" x14ac:dyDescent="0.25">
      <c r="A206" s="67" t="s">
        <v>111</v>
      </c>
      <c r="B206" s="37">
        <f>SUM(D206:G206)</f>
        <v>32</v>
      </c>
      <c r="C206" s="6">
        <f t="shared" si="18"/>
        <v>0.33659408856631956</v>
      </c>
      <c r="D206" s="31">
        <f>SUM(D208:D212)</f>
        <v>12</v>
      </c>
      <c r="E206" s="31">
        <f t="shared" ref="E206:G206" si="20">SUM(E208:E212)</f>
        <v>2</v>
      </c>
      <c r="F206" s="31">
        <f t="shared" si="20"/>
        <v>18</v>
      </c>
      <c r="G206" s="33">
        <f t="shared" si="20"/>
        <v>0</v>
      </c>
      <c r="H206" s="20"/>
    </row>
    <row r="207" spans="1:8" s="22" customFormat="1" ht="14.1" customHeight="1" x14ac:dyDescent="0.25">
      <c r="A207" s="67"/>
      <c r="B207" s="37"/>
      <c r="C207" s="6"/>
      <c r="D207" s="31"/>
      <c r="E207" s="31"/>
      <c r="F207" s="31"/>
      <c r="G207" s="33"/>
      <c r="H207" s="20"/>
    </row>
    <row r="208" spans="1:8" s="5" customFormat="1" ht="14.1" customHeight="1" x14ac:dyDescent="0.2">
      <c r="A208" s="45" t="s">
        <v>34</v>
      </c>
      <c r="B208" s="29">
        <f>SUM(D208:G208)</f>
        <v>1</v>
      </c>
      <c r="C208" s="6">
        <f t="shared" si="18"/>
        <v>1.0518565267697486E-2</v>
      </c>
      <c r="D208" s="1">
        <v>1</v>
      </c>
      <c r="E208" s="1" t="s">
        <v>10</v>
      </c>
      <c r="F208" s="1" t="s">
        <v>4</v>
      </c>
      <c r="G208" s="7" t="s">
        <v>4</v>
      </c>
      <c r="H208" s="4"/>
    </row>
    <row r="209" spans="1:8" s="5" customFormat="1" ht="14.1" customHeight="1" x14ac:dyDescent="0.2">
      <c r="A209" s="52" t="s">
        <v>112</v>
      </c>
      <c r="B209" s="29">
        <f t="shared" ref="B209:B212" si="21">SUM(D209:G209)</f>
        <v>4</v>
      </c>
      <c r="C209" s="6">
        <f t="shared" si="18"/>
        <v>4.2074261070789945E-2</v>
      </c>
      <c r="D209" s="1" t="s">
        <v>4</v>
      </c>
      <c r="E209" s="1" t="s">
        <v>10</v>
      </c>
      <c r="F209" s="1">
        <v>4</v>
      </c>
      <c r="G209" s="7" t="s">
        <v>4</v>
      </c>
      <c r="H209" s="4"/>
    </row>
    <row r="210" spans="1:8" s="5" customFormat="1" ht="14.1" customHeight="1" x14ac:dyDescent="0.2">
      <c r="A210" s="45" t="s">
        <v>36</v>
      </c>
      <c r="B210" s="29">
        <f t="shared" si="21"/>
        <v>7</v>
      </c>
      <c r="C210" s="6">
        <f t="shared" si="18"/>
        <v>7.3629956873882393E-2</v>
      </c>
      <c r="D210" s="1">
        <v>5</v>
      </c>
      <c r="E210" s="1" t="s">
        <v>10</v>
      </c>
      <c r="F210" s="1">
        <v>2</v>
      </c>
      <c r="G210" s="7" t="s">
        <v>4</v>
      </c>
      <c r="H210" s="4"/>
    </row>
    <row r="211" spans="1:8" s="5" customFormat="1" ht="14.1" customHeight="1" x14ac:dyDescent="0.2">
      <c r="A211" s="45" t="s">
        <v>113</v>
      </c>
      <c r="B211" s="29">
        <f t="shared" si="21"/>
        <v>9</v>
      </c>
      <c r="C211" s="6">
        <f t="shared" si="18"/>
        <v>9.4667087409277373E-2</v>
      </c>
      <c r="D211" s="1">
        <v>3</v>
      </c>
      <c r="E211" s="1" t="s">
        <v>4</v>
      </c>
      <c r="F211" s="1">
        <v>6</v>
      </c>
      <c r="G211" s="7" t="s">
        <v>4</v>
      </c>
      <c r="H211" s="4"/>
    </row>
    <row r="212" spans="1:8" s="5" customFormat="1" ht="14.1" customHeight="1" x14ac:dyDescent="0.2">
      <c r="A212" s="45" t="s">
        <v>114</v>
      </c>
      <c r="B212" s="29">
        <f t="shared" si="21"/>
        <v>11</v>
      </c>
      <c r="C212" s="6">
        <f t="shared" si="18"/>
        <v>0.11570421794467234</v>
      </c>
      <c r="D212" s="1">
        <v>3</v>
      </c>
      <c r="E212" s="1">
        <v>2</v>
      </c>
      <c r="F212" s="1">
        <v>6</v>
      </c>
      <c r="G212" s="7" t="s">
        <v>4</v>
      </c>
      <c r="H212" s="4"/>
    </row>
    <row r="213" spans="1:8" ht="14.1" customHeight="1" x14ac:dyDescent="0.2">
      <c r="A213" s="3"/>
      <c r="B213" s="60"/>
      <c r="C213" s="61"/>
      <c r="D213" s="60"/>
      <c r="E213" s="60"/>
      <c r="F213" s="60"/>
      <c r="G213" s="62"/>
    </row>
    <row r="214" spans="1:8" ht="14.1" customHeight="1" x14ac:dyDescent="0.2">
      <c r="A214" s="46" t="s">
        <v>115</v>
      </c>
      <c r="B214" s="29">
        <f t="shared" ref="B214:B219" si="22">SUM(D214:G214)</f>
        <v>63</v>
      </c>
      <c r="C214" s="6">
        <f t="shared" ref="C214:C219" si="23">B214/$B$8*100</f>
        <v>0.66266961186494167</v>
      </c>
      <c r="D214" s="1">
        <v>22</v>
      </c>
      <c r="E214" s="1">
        <v>2</v>
      </c>
      <c r="F214" s="1">
        <v>39</v>
      </c>
      <c r="G214" s="7" t="s">
        <v>4</v>
      </c>
    </row>
    <row r="215" spans="1:8" ht="14.1" customHeight="1" x14ac:dyDescent="0.2">
      <c r="A215" s="46" t="s">
        <v>116</v>
      </c>
      <c r="B215" s="29">
        <f t="shared" si="22"/>
        <v>56</v>
      </c>
      <c r="C215" s="6">
        <f t="shared" si="23"/>
        <v>0.58903965499105915</v>
      </c>
      <c r="D215" s="1">
        <v>17</v>
      </c>
      <c r="E215" s="1">
        <v>6</v>
      </c>
      <c r="F215" s="1">
        <v>32</v>
      </c>
      <c r="G215" s="7">
        <v>1</v>
      </c>
    </row>
    <row r="216" spans="1:8" ht="14.1" customHeight="1" x14ac:dyDescent="0.2">
      <c r="A216" s="46" t="s">
        <v>41</v>
      </c>
      <c r="B216" s="29">
        <f t="shared" si="22"/>
        <v>52</v>
      </c>
      <c r="C216" s="6">
        <f t="shared" si="23"/>
        <v>0.54696539392026922</v>
      </c>
      <c r="D216" s="1">
        <v>7</v>
      </c>
      <c r="E216" s="1">
        <v>9</v>
      </c>
      <c r="F216" s="1">
        <v>36</v>
      </c>
      <c r="G216" s="7" t="s">
        <v>4</v>
      </c>
    </row>
    <row r="217" spans="1:8" ht="14.1" customHeight="1" x14ac:dyDescent="0.2">
      <c r="A217" s="46" t="s">
        <v>24</v>
      </c>
      <c r="B217" s="29">
        <f t="shared" si="22"/>
        <v>27</v>
      </c>
      <c r="C217" s="6">
        <f t="shared" si="23"/>
        <v>0.28400126222783212</v>
      </c>
      <c r="D217" s="1">
        <v>7</v>
      </c>
      <c r="E217" s="1">
        <v>10</v>
      </c>
      <c r="F217" s="1">
        <v>10</v>
      </c>
      <c r="G217" s="7" t="s">
        <v>4</v>
      </c>
    </row>
    <row r="218" spans="1:8" ht="14.1" customHeight="1" x14ac:dyDescent="0.2">
      <c r="A218" s="46" t="s">
        <v>117</v>
      </c>
      <c r="B218" s="29">
        <f t="shared" si="22"/>
        <v>11</v>
      </c>
      <c r="C218" s="6">
        <f t="shared" si="23"/>
        <v>0.11570421794467234</v>
      </c>
      <c r="D218" s="1">
        <v>3</v>
      </c>
      <c r="E218" s="1">
        <v>1</v>
      </c>
      <c r="F218" s="1">
        <v>7</v>
      </c>
      <c r="G218" s="7" t="s">
        <v>4</v>
      </c>
    </row>
    <row r="219" spans="1:8" ht="14.1" customHeight="1" x14ac:dyDescent="0.2">
      <c r="A219" s="46" t="s">
        <v>43</v>
      </c>
      <c r="B219" s="29">
        <f t="shared" si="22"/>
        <v>2</v>
      </c>
      <c r="C219" s="6">
        <f t="shared" si="23"/>
        <v>2.1037130535394973E-2</v>
      </c>
      <c r="D219" s="1">
        <v>1</v>
      </c>
      <c r="E219" s="1" t="s">
        <v>4</v>
      </c>
      <c r="F219" s="1">
        <v>1</v>
      </c>
      <c r="G219" s="7" t="s">
        <v>4</v>
      </c>
    </row>
    <row r="220" spans="1:8" ht="14.1" customHeight="1" x14ac:dyDescent="0.2">
      <c r="A220" s="46"/>
      <c r="B220" s="29"/>
      <c r="C220" s="6"/>
      <c r="D220" s="1"/>
      <c r="E220" s="1"/>
      <c r="F220" s="1"/>
      <c r="G220" s="7"/>
    </row>
    <row r="221" spans="1:8" s="22" customFormat="1" ht="14.1" customHeight="1" x14ac:dyDescent="0.25">
      <c r="A221" s="72" t="s">
        <v>118</v>
      </c>
      <c r="B221" s="37">
        <f>SUM(D221:G221)</f>
        <v>143</v>
      </c>
      <c r="C221" s="6">
        <f>B221/$B$8*100</f>
        <v>1.5041548332807404</v>
      </c>
      <c r="D221" s="31">
        <f>SUM(D223,D227,D235:D240)</f>
        <v>52</v>
      </c>
      <c r="E221" s="31">
        <f>SUM(E223,E227,E235:E240)</f>
        <v>7</v>
      </c>
      <c r="F221" s="31">
        <f>SUM(F223,F227,F235:F240)</f>
        <v>83</v>
      </c>
      <c r="G221" s="33">
        <f>SUM(G223,G227,G235:G240)</f>
        <v>1</v>
      </c>
      <c r="H221" s="20"/>
    </row>
    <row r="222" spans="1:8" s="22" customFormat="1" ht="14.1" customHeight="1" x14ac:dyDescent="0.25">
      <c r="A222" s="72"/>
      <c r="B222" s="37"/>
      <c r="C222" s="6"/>
      <c r="D222" s="31"/>
      <c r="E222" s="31"/>
      <c r="F222" s="31"/>
      <c r="G222" s="33"/>
      <c r="H222" s="20"/>
    </row>
    <row r="223" spans="1:8" s="22" customFormat="1" ht="14.1" customHeight="1" x14ac:dyDescent="0.25">
      <c r="A223" s="65" t="s">
        <v>119</v>
      </c>
      <c r="B223" s="37">
        <f>SUM(D223:G223)</f>
        <v>1</v>
      </c>
      <c r="C223" s="6">
        <f>B223/$B$8*100</f>
        <v>1.0518565267697486E-2</v>
      </c>
      <c r="D223" s="38">
        <f>SUM(D225)</f>
        <v>1</v>
      </c>
      <c r="E223" s="39" t="s">
        <v>10</v>
      </c>
      <c r="F223" s="38">
        <f>SUM(F225)</f>
        <v>0</v>
      </c>
      <c r="G223" s="40">
        <f>SUM(G225)</f>
        <v>0</v>
      </c>
      <c r="H223" s="20"/>
    </row>
    <row r="224" spans="1:8" s="22" customFormat="1" ht="14.1" customHeight="1" x14ac:dyDescent="0.25">
      <c r="A224" s="44"/>
      <c r="B224" s="37"/>
      <c r="C224" s="6"/>
      <c r="D224" s="38"/>
      <c r="E224" s="39"/>
      <c r="F224" s="40"/>
      <c r="G224" s="40"/>
      <c r="H224" s="20"/>
    </row>
    <row r="225" spans="1:8" s="5" customFormat="1" ht="14.1" customHeight="1" x14ac:dyDescent="0.2">
      <c r="A225" s="45" t="s">
        <v>32</v>
      </c>
      <c r="B225" s="29">
        <f>SUM(D225:G225)</f>
        <v>1</v>
      </c>
      <c r="C225" s="6">
        <f>B225/$B$8*100</f>
        <v>1.0518565267697486E-2</v>
      </c>
      <c r="D225" s="1">
        <v>1</v>
      </c>
      <c r="E225" s="41" t="s">
        <v>10</v>
      </c>
      <c r="F225" s="7" t="s">
        <v>4</v>
      </c>
      <c r="G225" s="7" t="s">
        <v>4</v>
      </c>
      <c r="H225" s="4"/>
    </row>
    <row r="226" spans="1:8" s="5" customFormat="1" ht="14.1" customHeight="1" x14ac:dyDescent="0.2">
      <c r="A226" s="45"/>
      <c r="B226" s="29"/>
      <c r="C226" s="6"/>
      <c r="D226" s="1"/>
      <c r="E226" s="41"/>
      <c r="F226" s="7"/>
      <c r="G226" s="7"/>
      <c r="H226" s="4"/>
    </row>
    <row r="227" spans="1:8" s="22" customFormat="1" ht="14.1" customHeight="1" x14ac:dyDescent="0.25">
      <c r="A227" s="67" t="s">
        <v>120</v>
      </c>
      <c r="B227" s="37">
        <f>SUM(D227:G227)</f>
        <v>16</v>
      </c>
      <c r="C227" s="6">
        <f>B227/$B$8*100</f>
        <v>0.16829704428315978</v>
      </c>
      <c r="D227" s="31">
        <f>SUM(D229:D233)</f>
        <v>10</v>
      </c>
      <c r="E227" s="31">
        <f>SUM(E230:E233)</f>
        <v>0</v>
      </c>
      <c r="F227" s="31">
        <f>SUM(F230:F233)</f>
        <v>5</v>
      </c>
      <c r="G227" s="33">
        <f>SUM(G230:G233)</f>
        <v>1</v>
      </c>
      <c r="H227" s="20"/>
    </row>
    <row r="228" spans="1:8" s="22" customFormat="1" ht="14.1" customHeight="1" x14ac:dyDescent="0.25">
      <c r="A228" s="67"/>
      <c r="B228" s="37"/>
      <c r="C228" s="6"/>
      <c r="D228" s="31"/>
      <c r="E228" s="31"/>
      <c r="F228" s="31"/>
      <c r="G228" s="33"/>
      <c r="H228" s="20"/>
    </row>
    <row r="229" spans="1:8" s="22" customFormat="1" ht="14.1" customHeight="1" x14ac:dyDescent="0.25">
      <c r="A229" s="46" t="s">
        <v>45</v>
      </c>
      <c r="B229" s="29">
        <f>SUM(D229:G229)</f>
        <v>1</v>
      </c>
      <c r="C229" s="6">
        <f>B229/$B$8*100</f>
        <v>1.0518565267697486E-2</v>
      </c>
      <c r="D229" s="29">
        <v>1</v>
      </c>
      <c r="E229" s="29" t="s">
        <v>10</v>
      </c>
      <c r="F229" s="29" t="s">
        <v>4</v>
      </c>
      <c r="G229" s="47" t="s">
        <v>4</v>
      </c>
      <c r="H229" s="20"/>
    </row>
    <row r="230" spans="1:8" s="5" customFormat="1" ht="14.1" customHeight="1" x14ac:dyDescent="0.2">
      <c r="A230" s="45" t="s">
        <v>112</v>
      </c>
      <c r="B230" s="29">
        <f>SUM(D230:G230)</f>
        <v>1</v>
      </c>
      <c r="C230" s="6">
        <f>B230/$B$8*100</f>
        <v>1.0518565267697486E-2</v>
      </c>
      <c r="D230" s="1">
        <v>1</v>
      </c>
      <c r="E230" s="29" t="s">
        <v>10</v>
      </c>
      <c r="F230" s="29" t="s">
        <v>4</v>
      </c>
      <c r="G230" s="47" t="s">
        <v>4</v>
      </c>
      <c r="H230" s="4"/>
    </row>
    <row r="231" spans="1:8" s="5" customFormat="1" ht="14.1" customHeight="1" x14ac:dyDescent="0.2">
      <c r="A231" s="45" t="s">
        <v>36</v>
      </c>
      <c r="B231" s="29">
        <f>SUM(D231:G231)</f>
        <v>6</v>
      </c>
      <c r="C231" s="6">
        <f>B231/$B$8*100</f>
        <v>6.3111391606184924E-2</v>
      </c>
      <c r="D231" s="1">
        <v>3</v>
      </c>
      <c r="E231" s="29" t="s">
        <v>10</v>
      </c>
      <c r="F231" s="1">
        <v>2</v>
      </c>
      <c r="G231" s="7">
        <v>1</v>
      </c>
      <c r="H231" s="4"/>
    </row>
    <row r="232" spans="1:8" s="5" customFormat="1" ht="14.1" customHeight="1" x14ac:dyDescent="0.2">
      <c r="A232" s="45" t="s">
        <v>121</v>
      </c>
      <c r="B232" s="29">
        <f>SUM(D232:G232)</f>
        <v>6</v>
      </c>
      <c r="C232" s="6">
        <f>B232/$B$8*100</f>
        <v>6.3111391606184924E-2</v>
      </c>
      <c r="D232" s="1">
        <v>5</v>
      </c>
      <c r="E232" s="1" t="s">
        <v>4</v>
      </c>
      <c r="F232" s="1">
        <v>1</v>
      </c>
      <c r="G232" s="7" t="s">
        <v>4</v>
      </c>
      <c r="H232" s="4"/>
    </row>
    <row r="233" spans="1:8" s="5" customFormat="1" ht="14.1" customHeight="1" x14ac:dyDescent="0.2">
      <c r="A233" s="45" t="s">
        <v>98</v>
      </c>
      <c r="B233" s="29">
        <f>SUM(D233:G233)</f>
        <v>2</v>
      </c>
      <c r="C233" s="6">
        <f>B233/$B$8*100</f>
        <v>2.1037130535394973E-2</v>
      </c>
      <c r="D233" s="1" t="s">
        <v>4</v>
      </c>
      <c r="E233" s="1" t="s">
        <v>4</v>
      </c>
      <c r="F233" s="1">
        <v>2</v>
      </c>
      <c r="G233" s="7" t="s">
        <v>4</v>
      </c>
      <c r="H233" s="4"/>
    </row>
    <row r="234" spans="1:8" s="5" customFormat="1" ht="14.1" customHeight="1" x14ac:dyDescent="0.2">
      <c r="A234" s="45"/>
      <c r="B234" s="29"/>
      <c r="C234" s="6"/>
      <c r="D234" s="1"/>
      <c r="E234" s="1"/>
      <c r="F234" s="1"/>
      <c r="G234" s="7"/>
      <c r="H234" s="4"/>
    </row>
    <row r="235" spans="1:8" ht="14.1" customHeight="1" x14ac:dyDescent="0.2">
      <c r="A235" s="46" t="s">
        <v>115</v>
      </c>
      <c r="B235" s="29">
        <f t="shared" ref="B235:B240" si="24">SUM(D235:G235)</f>
        <v>41</v>
      </c>
      <c r="C235" s="6">
        <f t="shared" ref="C235:C240" si="25">B235/$B$8*100</f>
        <v>0.43126117597559693</v>
      </c>
      <c r="D235" s="1">
        <v>16</v>
      </c>
      <c r="E235" s="1">
        <v>1</v>
      </c>
      <c r="F235" s="1">
        <v>24</v>
      </c>
      <c r="G235" s="7" t="s">
        <v>4</v>
      </c>
    </row>
    <row r="236" spans="1:8" ht="14.1" customHeight="1" x14ac:dyDescent="0.2">
      <c r="A236" s="46" t="s">
        <v>22</v>
      </c>
      <c r="B236" s="29">
        <f t="shared" si="24"/>
        <v>25</v>
      </c>
      <c r="C236" s="6">
        <f t="shared" si="25"/>
        <v>0.26296413169243715</v>
      </c>
      <c r="D236" s="1">
        <v>7</v>
      </c>
      <c r="E236" s="1">
        <v>2</v>
      </c>
      <c r="F236" s="1">
        <v>16</v>
      </c>
      <c r="G236" s="7" t="s">
        <v>4</v>
      </c>
    </row>
    <row r="237" spans="1:8" ht="14.1" customHeight="1" x14ac:dyDescent="0.2">
      <c r="A237" s="46" t="s">
        <v>41</v>
      </c>
      <c r="B237" s="29">
        <f t="shared" si="24"/>
        <v>31</v>
      </c>
      <c r="C237" s="6">
        <f t="shared" si="25"/>
        <v>0.32607552329862205</v>
      </c>
      <c r="D237" s="1">
        <v>9</v>
      </c>
      <c r="E237" s="1">
        <v>3</v>
      </c>
      <c r="F237" s="1">
        <v>19</v>
      </c>
      <c r="G237" s="7" t="s">
        <v>4</v>
      </c>
    </row>
    <row r="238" spans="1:8" ht="14.1" customHeight="1" x14ac:dyDescent="0.2">
      <c r="A238" s="46" t="s">
        <v>42</v>
      </c>
      <c r="B238" s="29">
        <f t="shared" si="24"/>
        <v>16</v>
      </c>
      <c r="C238" s="6">
        <f t="shared" si="25"/>
        <v>0.16829704428315978</v>
      </c>
      <c r="D238" s="1">
        <v>2</v>
      </c>
      <c r="E238" s="1">
        <v>1</v>
      </c>
      <c r="F238" s="1">
        <v>13</v>
      </c>
      <c r="G238" s="7" t="s">
        <v>4</v>
      </c>
    </row>
    <row r="239" spans="1:8" ht="14.1" customHeight="1" x14ac:dyDescent="0.2">
      <c r="A239" s="46" t="s">
        <v>25</v>
      </c>
      <c r="B239" s="29">
        <f t="shared" si="24"/>
        <v>11</v>
      </c>
      <c r="C239" s="6">
        <f t="shared" si="25"/>
        <v>0.11570421794467234</v>
      </c>
      <c r="D239" s="1">
        <v>7</v>
      </c>
      <c r="E239" s="1" t="s">
        <v>4</v>
      </c>
      <c r="F239" s="1">
        <v>4</v>
      </c>
      <c r="G239" s="7" t="s">
        <v>4</v>
      </c>
    </row>
    <row r="240" spans="1:8" ht="14.1" customHeight="1" x14ac:dyDescent="0.2">
      <c r="A240" s="2" t="s">
        <v>122</v>
      </c>
      <c r="B240" s="29">
        <f t="shared" si="24"/>
        <v>2</v>
      </c>
      <c r="C240" s="6">
        <f t="shared" si="25"/>
        <v>2.1037130535394973E-2</v>
      </c>
      <c r="D240" s="1" t="s">
        <v>4</v>
      </c>
      <c r="E240" s="1" t="s">
        <v>4</v>
      </c>
      <c r="F240" s="1">
        <v>2</v>
      </c>
      <c r="G240" s="7" t="s">
        <v>4</v>
      </c>
    </row>
    <row r="241" spans="1:8" ht="14.1" customHeight="1" x14ac:dyDescent="0.2">
      <c r="A241" s="3"/>
      <c r="B241" s="81"/>
      <c r="C241" s="53"/>
      <c r="D241" s="77"/>
      <c r="E241" s="77"/>
      <c r="F241" s="77"/>
      <c r="G241" s="77"/>
    </row>
    <row r="242" spans="1:8" ht="15" customHeight="1" x14ac:dyDescent="0.2">
      <c r="A242" s="82" t="s">
        <v>179</v>
      </c>
      <c r="B242" s="82"/>
      <c r="C242" s="82"/>
      <c r="D242" s="82"/>
      <c r="E242" s="82"/>
      <c r="F242" s="82"/>
      <c r="G242" s="82"/>
    </row>
    <row r="243" spans="1:8" ht="15" customHeight="1" x14ac:dyDescent="0.2">
      <c r="A243" s="83" t="s">
        <v>175</v>
      </c>
      <c r="B243" s="83"/>
      <c r="C243" s="83"/>
      <c r="D243" s="83"/>
      <c r="E243" s="83"/>
      <c r="F243" s="83"/>
      <c r="G243" s="83"/>
    </row>
    <row r="244" spans="1:8" ht="12.6" customHeight="1" x14ac:dyDescent="0.25">
      <c r="A244" s="17"/>
      <c r="B244" s="18"/>
      <c r="C244" s="19"/>
      <c r="D244" s="18"/>
      <c r="E244" s="18"/>
      <c r="F244" s="18"/>
      <c r="G244" s="18"/>
    </row>
    <row r="245" spans="1:8" ht="24.95" customHeight="1" x14ac:dyDescent="0.2">
      <c r="A245" s="84" t="s">
        <v>174</v>
      </c>
      <c r="B245" s="87" t="s">
        <v>0</v>
      </c>
      <c r="C245" s="88"/>
      <c r="D245" s="88"/>
      <c r="E245" s="88"/>
      <c r="F245" s="88"/>
      <c r="G245" s="88"/>
    </row>
    <row r="246" spans="1:8" ht="24.95" customHeight="1" x14ac:dyDescent="0.2">
      <c r="A246" s="85"/>
      <c r="B246" s="89" t="s">
        <v>1</v>
      </c>
      <c r="C246" s="91" t="s">
        <v>9</v>
      </c>
      <c r="D246" s="87" t="s">
        <v>8</v>
      </c>
      <c r="E246" s="88"/>
      <c r="F246" s="88"/>
      <c r="G246" s="88"/>
    </row>
    <row r="247" spans="1:8" ht="24.95" customHeight="1" x14ac:dyDescent="0.2">
      <c r="A247" s="86"/>
      <c r="B247" s="90"/>
      <c r="C247" s="92"/>
      <c r="D247" s="42" t="s">
        <v>5</v>
      </c>
      <c r="E247" s="42" t="s">
        <v>3</v>
      </c>
      <c r="F247" s="42" t="s">
        <v>2</v>
      </c>
      <c r="G247" s="43" t="s">
        <v>11</v>
      </c>
    </row>
    <row r="248" spans="1:8" ht="12" customHeight="1" x14ac:dyDescent="0.2">
      <c r="A248" s="23"/>
      <c r="B248" s="24"/>
      <c r="C248" s="25"/>
      <c r="D248" s="26"/>
      <c r="E248" s="26"/>
      <c r="F248" s="26"/>
      <c r="G248" s="27"/>
    </row>
    <row r="249" spans="1:8" s="21" customFormat="1" ht="15" customHeight="1" x14ac:dyDescent="0.2">
      <c r="A249" s="72" t="s">
        <v>123</v>
      </c>
      <c r="B249" s="37">
        <f>SUM(D249:G249)</f>
        <v>4020</v>
      </c>
      <c r="C249" s="6">
        <f t="shared" si="18"/>
        <v>42.284632376143897</v>
      </c>
      <c r="D249" s="31">
        <f>SUM(D251,D257,D265:D272)</f>
        <v>965</v>
      </c>
      <c r="E249" s="31">
        <f>SUM(E251,E257,E265:E272)</f>
        <v>481</v>
      </c>
      <c r="F249" s="31">
        <f>SUM(F251,F257,F265:F272)</f>
        <v>2564</v>
      </c>
      <c r="G249" s="33">
        <f>SUM(G251,G257,G265:G272)</f>
        <v>10</v>
      </c>
      <c r="H249" s="80"/>
    </row>
    <row r="250" spans="1:8" s="21" customFormat="1" ht="15" customHeight="1" x14ac:dyDescent="0.2">
      <c r="A250" s="72"/>
      <c r="B250" s="37"/>
      <c r="C250" s="6"/>
      <c r="D250" s="31"/>
      <c r="E250" s="31"/>
      <c r="F250" s="31"/>
      <c r="G250" s="33"/>
      <c r="H250" s="80"/>
    </row>
    <row r="251" spans="1:8" s="22" customFormat="1" ht="15" customHeight="1" x14ac:dyDescent="0.25">
      <c r="A251" s="65" t="s">
        <v>124</v>
      </c>
      <c r="B251" s="37">
        <f>SUM(D251:G251)</f>
        <v>14</v>
      </c>
      <c r="C251" s="6">
        <f t="shared" si="18"/>
        <v>0.14725991374776479</v>
      </c>
      <c r="D251" s="31">
        <f>SUM(D253:D255)</f>
        <v>13</v>
      </c>
      <c r="E251" s="31" t="s">
        <v>10</v>
      </c>
      <c r="F251" s="31">
        <f>SUM(F253:F255)</f>
        <v>1</v>
      </c>
      <c r="G251" s="33">
        <f>SUM(G253:G255)</f>
        <v>0</v>
      </c>
      <c r="H251" s="20"/>
    </row>
    <row r="252" spans="1:8" s="22" customFormat="1" ht="15" customHeight="1" x14ac:dyDescent="0.25">
      <c r="A252" s="44"/>
      <c r="B252" s="37"/>
      <c r="C252" s="6"/>
      <c r="D252" s="31"/>
      <c r="E252" s="31"/>
      <c r="F252" s="33"/>
      <c r="G252" s="33"/>
      <c r="H252" s="20"/>
    </row>
    <row r="253" spans="1:8" s="5" customFormat="1" ht="15" customHeight="1" x14ac:dyDescent="0.2">
      <c r="A253" s="45" t="s">
        <v>56</v>
      </c>
      <c r="B253" s="29">
        <f t="shared" ref="B253:B263" si="26">SUM(D253,E253,F253,G253)</f>
        <v>1</v>
      </c>
      <c r="C253" s="6">
        <f t="shared" si="18"/>
        <v>1.0518565267697486E-2</v>
      </c>
      <c r="D253" s="1">
        <v>1</v>
      </c>
      <c r="E253" s="1" t="s">
        <v>10</v>
      </c>
      <c r="F253" s="7" t="s">
        <v>4</v>
      </c>
      <c r="G253" s="7" t="s">
        <v>4</v>
      </c>
      <c r="H253" s="4"/>
    </row>
    <row r="254" spans="1:8" s="5" customFormat="1" ht="15" customHeight="1" x14ac:dyDescent="0.2">
      <c r="A254" s="45" t="s">
        <v>125</v>
      </c>
      <c r="B254" s="29">
        <f t="shared" si="26"/>
        <v>1</v>
      </c>
      <c r="C254" s="6">
        <f t="shared" si="18"/>
        <v>1.0518565267697486E-2</v>
      </c>
      <c r="D254" s="1">
        <v>1</v>
      </c>
      <c r="E254" s="1" t="s">
        <v>10</v>
      </c>
      <c r="F254" s="7" t="s">
        <v>4</v>
      </c>
      <c r="G254" s="7" t="s">
        <v>4</v>
      </c>
      <c r="H254" s="4"/>
    </row>
    <row r="255" spans="1:8" s="5" customFormat="1" ht="15" customHeight="1" x14ac:dyDescent="0.2">
      <c r="A255" s="45" t="s">
        <v>126</v>
      </c>
      <c r="B255" s="29">
        <f t="shared" si="26"/>
        <v>12</v>
      </c>
      <c r="C255" s="6">
        <f t="shared" si="18"/>
        <v>0.12622278321236985</v>
      </c>
      <c r="D255" s="1">
        <v>11</v>
      </c>
      <c r="E255" s="1" t="s">
        <v>10</v>
      </c>
      <c r="F255" s="7">
        <v>1</v>
      </c>
      <c r="G255" s="7" t="s">
        <v>4</v>
      </c>
      <c r="H255" s="4"/>
    </row>
    <row r="256" spans="1:8" s="5" customFormat="1" ht="15" customHeight="1" x14ac:dyDescent="0.2">
      <c r="A256" s="45"/>
      <c r="B256" s="29"/>
      <c r="C256" s="6"/>
      <c r="D256" s="1"/>
      <c r="E256" s="1"/>
      <c r="F256" s="7"/>
      <c r="G256" s="7"/>
      <c r="H256" s="4"/>
    </row>
    <row r="257" spans="1:8" s="22" customFormat="1" ht="15" customHeight="1" x14ac:dyDescent="0.25">
      <c r="A257" s="67" t="s">
        <v>127</v>
      </c>
      <c r="B257" s="37">
        <f>SUM(D257:G257)</f>
        <v>448</v>
      </c>
      <c r="C257" s="6">
        <f t="shared" si="18"/>
        <v>4.7123172399284732</v>
      </c>
      <c r="D257" s="31">
        <f>SUM(D259:D263)</f>
        <v>234</v>
      </c>
      <c r="E257" s="31">
        <f>SUM(E259:E263)</f>
        <v>5</v>
      </c>
      <c r="F257" s="31">
        <f>SUM(F259:F263)</f>
        <v>209</v>
      </c>
      <c r="G257" s="33">
        <f>SUM(G259:G263)</f>
        <v>0</v>
      </c>
      <c r="H257" s="20"/>
    </row>
    <row r="258" spans="1:8" s="22" customFormat="1" ht="15" customHeight="1" x14ac:dyDescent="0.25">
      <c r="A258" s="67"/>
      <c r="B258" s="37"/>
      <c r="C258" s="6"/>
      <c r="D258" s="31"/>
      <c r="E258" s="31"/>
      <c r="F258" s="31"/>
      <c r="G258" s="33"/>
      <c r="H258" s="20"/>
    </row>
    <row r="259" spans="1:8" s="5" customFormat="1" ht="15" customHeight="1" x14ac:dyDescent="0.2">
      <c r="A259" s="45" t="s">
        <v>34</v>
      </c>
      <c r="B259" s="29">
        <f t="shared" si="26"/>
        <v>40</v>
      </c>
      <c r="C259" s="6">
        <f t="shared" si="18"/>
        <v>0.42074261070789942</v>
      </c>
      <c r="D259" s="1">
        <v>31</v>
      </c>
      <c r="E259" s="1" t="s">
        <v>10</v>
      </c>
      <c r="F259" s="1">
        <v>9</v>
      </c>
      <c r="G259" s="7" t="s">
        <v>4</v>
      </c>
      <c r="H259" s="4"/>
    </row>
    <row r="260" spans="1:8" s="5" customFormat="1" ht="15" customHeight="1" x14ac:dyDescent="0.2">
      <c r="A260" s="45" t="s">
        <v>17</v>
      </c>
      <c r="B260" s="29">
        <f t="shared" si="26"/>
        <v>52</v>
      </c>
      <c r="C260" s="6">
        <f t="shared" si="18"/>
        <v>0.54696539392026922</v>
      </c>
      <c r="D260" s="1">
        <v>38</v>
      </c>
      <c r="E260" s="1" t="s">
        <v>10</v>
      </c>
      <c r="F260" s="1">
        <v>14</v>
      </c>
      <c r="G260" s="7" t="s">
        <v>4</v>
      </c>
      <c r="H260" s="4"/>
    </row>
    <row r="261" spans="1:8" s="5" customFormat="1" ht="15" customHeight="1" x14ac:dyDescent="0.2">
      <c r="A261" s="45" t="s">
        <v>47</v>
      </c>
      <c r="B261" s="29">
        <f t="shared" si="26"/>
        <v>75</v>
      </c>
      <c r="C261" s="6">
        <f t="shared" si="18"/>
        <v>0.78889239507731135</v>
      </c>
      <c r="D261" s="1">
        <v>51</v>
      </c>
      <c r="E261" s="1" t="s">
        <v>10</v>
      </c>
      <c r="F261" s="1">
        <v>24</v>
      </c>
      <c r="G261" s="7" t="s">
        <v>4</v>
      </c>
      <c r="H261" s="4"/>
    </row>
    <row r="262" spans="1:8" s="5" customFormat="1" ht="15" customHeight="1" x14ac:dyDescent="0.2">
      <c r="A262" s="45" t="s">
        <v>121</v>
      </c>
      <c r="B262" s="29">
        <f t="shared" si="26"/>
        <v>97</v>
      </c>
      <c r="C262" s="6">
        <f t="shared" si="18"/>
        <v>1.0203008309666561</v>
      </c>
      <c r="D262" s="1">
        <v>38</v>
      </c>
      <c r="E262" s="1">
        <v>2</v>
      </c>
      <c r="F262" s="1">
        <v>57</v>
      </c>
      <c r="G262" s="7" t="s">
        <v>4</v>
      </c>
      <c r="H262" s="4"/>
    </row>
    <row r="263" spans="1:8" s="5" customFormat="1" ht="15" customHeight="1" x14ac:dyDescent="0.2">
      <c r="A263" s="45" t="s">
        <v>128</v>
      </c>
      <c r="B263" s="29">
        <f t="shared" si="26"/>
        <v>184</v>
      </c>
      <c r="C263" s="6">
        <f t="shared" si="18"/>
        <v>1.9354160092563375</v>
      </c>
      <c r="D263" s="1">
        <v>76</v>
      </c>
      <c r="E263" s="1">
        <v>3</v>
      </c>
      <c r="F263" s="1">
        <v>105</v>
      </c>
      <c r="G263" s="7" t="s">
        <v>4</v>
      </c>
      <c r="H263" s="4"/>
    </row>
    <row r="264" spans="1:8" s="3" customFormat="1" ht="15" customHeight="1" x14ac:dyDescent="0.2">
      <c r="B264" s="60"/>
      <c r="C264" s="61"/>
      <c r="D264" s="60"/>
      <c r="E264" s="60"/>
      <c r="F264" s="60"/>
      <c r="G264" s="62"/>
    </row>
    <row r="265" spans="1:8" s="3" customFormat="1" ht="15" customHeight="1" x14ac:dyDescent="0.2">
      <c r="A265" s="46" t="s">
        <v>129</v>
      </c>
      <c r="B265" s="29">
        <f t="shared" ref="B265:B272" si="27">SUM(D265,E265,F265,G265)</f>
        <v>1023</v>
      </c>
      <c r="C265" s="6">
        <f t="shared" ref="C265:C272" si="28">B265/$B$8*100</f>
        <v>10.760492268854529</v>
      </c>
      <c r="D265" s="1">
        <v>279</v>
      </c>
      <c r="E265" s="1">
        <v>55</v>
      </c>
      <c r="F265" s="1">
        <v>688</v>
      </c>
      <c r="G265" s="7">
        <v>1</v>
      </c>
    </row>
    <row r="266" spans="1:8" s="3" customFormat="1" ht="15" customHeight="1" x14ac:dyDescent="0.2">
      <c r="A266" s="46" t="s">
        <v>130</v>
      </c>
      <c r="B266" s="29">
        <f t="shared" si="27"/>
        <v>953</v>
      </c>
      <c r="C266" s="6">
        <f t="shared" si="28"/>
        <v>10.024192700115703</v>
      </c>
      <c r="D266" s="1">
        <v>181</v>
      </c>
      <c r="E266" s="1">
        <v>119</v>
      </c>
      <c r="F266" s="1">
        <v>651</v>
      </c>
      <c r="G266" s="7">
        <v>2</v>
      </c>
    </row>
    <row r="267" spans="1:8" s="3" customFormat="1" ht="15" customHeight="1" x14ac:dyDescent="0.2">
      <c r="A267" s="46" t="s">
        <v>131</v>
      </c>
      <c r="B267" s="29">
        <f t="shared" si="27"/>
        <v>785</v>
      </c>
      <c r="C267" s="6">
        <f t="shared" si="28"/>
        <v>8.2570737351425265</v>
      </c>
      <c r="D267" s="1">
        <v>132</v>
      </c>
      <c r="E267" s="1">
        <v>134</v>
      </c>
      <c r="F267" s="1">
        <v>514</v>
      </c>
      <c r="G267" s="7">
        <v>5</v>
      </c>
    </row>
    <row r="268" spans="1:8" s="3" customFormat="1" ht="15" customHeight="1" x14ac:dyDescent="0.2">
      <c r="A268" s="46" t="s">
        <v>101</v>
      </c>
      <c r="B268" s="29">
        <f t="shared" si="27"/>
        <v>565</v>
      </c>
      <c r="C268" s="6">
        <f t="shared" si="28"/>
        <v>5.9429893762490797</v>
      </c>
      <c r="D268" s="1">
        <v>88</v>
      </c>
      <c r="E268" s="1">
        <v>111</v>
      </c>
      <c r="F268" s="1">
        <v>364</v>
      </c>
      <c r="G268" s="7">
        <v>2</v>
      </c>
    </row>
    <row r="269" spans="1:8" s="3" customFormat="1" ht="15" customHeight="1" x14ac:dyDescent="0.2">
      <c r="A269" s="46" t="s">
        <v>132</v>
      </c>
      <c r="B269" s="29">
        <f t="shared" si="27"/>
        <v>203</v>
      </c>
      <c r="C269" s="6">
        <f t="shared" si="28"/>
        <v>2.1352687493425897</v>
      </c>
      <c r="D269" s="1">
        <v>35</v>
      </c>
      <c r="E269" s="1">
        <v>47</v>
      </c>
      <c r="F269" s="1">
        <v>121</v>
      </c>
      <c r="G269" s="7" t="s">
        <v>4</v>
      </c>
    </row>
    <row r="270" spans="1:8" s="3" customFormat="1" ht="15" customHeight="1" x14ac:dyDescent="0.2">
      <c r="A270" s="46" t="s">
        <v>133</v>
      </c>
      <c r="B270" s="29">
        <f t="shared" si="27"/>
        <v>26</v>
      </c>
      <c r="C270" s="6">
        <f t="shared" si="28"/>
        <v>0.27348269696013461</v>
      </c>
      <c r="D270" s="1">
        <v>3</v>
      </c>
      <c r="E270" s="1">
        <v>9</v>
      </c>
      <c r="F270" s="1">
        <v>14</v>
      </c>
      <c r="G270" s="7" t="s">
        <v>4</v>
      </c>
    </row>
    <row r="271" spans="1:8" s="3" customFormat="1" ht="15" customHeight="1" x14ac:dyDescent="0.2">
      <c r="A271" s="46" t="s">
        <v>134</v>
      </c>
      <c r="B271" s="29">
        <f t="shared" si="27"/>
        <v>1</v>
      </c>
      <c r="C271" s="6">
        <f t="shared" si="28"/>
        <v>1.0518565267697486E-2</v>
      </c>
      <c r="D271" s="1" t="s">
        <v>4</v>
      </c>
      <c r="E271" s="1">
        <v>1</v>
      </c>
      <c r="F271" s="1" t="s">
        <v>4</v>
      </c>
      <c r="G271" s="7" t="s">
        <v>4</v>
      </c>
    </row>
    <row r="272" spans="1:8" ht="15" customHeight="1" x14ac:dyDescent="0.2">
      <c r="A272" s="46" t="s">
        <v>135</v>
      </c>
      <c r="B272" s="29">
        <f t="shared" si="27"/>
        <v>2</v>
      </c>
      <c r="C272" s="6">
        <f t="shared" si="28"/>
        <v>2.1037130535394973E-2</v>
      </c>
      <c r="D272" s="1" t="s">
        <v>4</v>
      </c>
      <c r="E272" s="1" t="s">
        <v>4</v>
      </c>
      <c r="F272" s="1">
        <v>2</v>
      </c>
      <c r="G272" s="7" t="s">
        <v>4</v>
      </c>
    </row>
    <row r="273" spans="1:8" ht="15" customHeight="1" x14ac:dyDescent="0.2">
      <c r="A273" s="46"/>
      <c r="B273" s="29"/>
      <c r="C273" s="6"/>
      <c r="D273" s="1"/>
      <c r="E273" s="1"/>
      <c r="F273" s="1"/>
      <c r="G273" s="7"/>
    </row>
    <row r="274" spans="1:8" s="22" customFormat="1" ht="15" customHeight="1" x14ac:dyDescent="0.25">
      <c r="A274" s="67" t="s">
        <v>136</v>
      </c>
      <c r="B274" s="37">
        <f>SUM(D274:G274)</f>
        <v>1589</v>
      </c>
      <c r="C274" s="6">
        <f>B274/$B$8*100</f>
        <v>16.714000210371303</v>
      </c>
      <c r="D274" s="31">
        <f>SUM(D276,D282,D290:D296)</f>
        <v>375</v>
      </c>
      <c r="E274" s="31">
        <f>SUM(E276,E282,E290:E296)</f>
        <v>223</v>
      </c>
      <c r="F274" s="31">
        <f>SUM(F276,F282,F290:F296)</f>
        <v>988</v>
      </c>
      <c r="G274" s="33">
        <f>SUM(G276,G282,G290:G296)</f>
        <v>3</v>
      </c>
      <c r="H274" s="20"/>
    </row>
    <row r="275" spans="1:8" s="22" customFormat="1" ht="15" customHeight="1" x14ac:dyDescent="0.25">
      <c r="A275" s="67"/>
      <c r="B275" s="37"/>
      <c r="C275" s="6"/>
      <c r="D275" s="31"/>
      <c r="E275" s="31"/>
      <c r="F275" s="31"/>
      <c r="G275" s="33"/>
      <c r="H275" s="20"/>
    </row>
    <row r="276" spans="1:8" s="22" customFormat="1" ht="15" customHeight="1" x14ac:dyDescent="0.25">
      <c r="A276" s="65" t="s">
        <v>137</v>
      </c>
      <c r="B276" s="29">
        <f>SUM(D276,E276,F276,G276)</f>
        <v>9</v>
      </c>
      <c r="C276" s="6">
        <f>B276/$B$8*100</f>
        <v>9.4667087409277373E-2</v>
      </c>
      <c r="D276" s="31">
        <f>SUM(D278:D280)</f>
        <v>9</v>
      </c>
      <c r="E276" s="31" t="s">
        <v>10</v>
      </c>
      <c r="F276" s="31">
        <f>SUM(F279:F280)</f>
        <v>0</v>
      </c>
      <c r="G276" s="33">
        <f>SUM(G279:G280)</f>
        <v>0</v>
      </c>
      <c r="H276" s="20"/>
    </row>
    <row r="277" spans="1:8" s="22" customFormat="1" ht="15" customHeight="1" x14ac:dyDescent="0.25">
      <c r="A277" s="44"/>
      <c r="B277" s="29"/>
      <c r="C277" s="6"/>
      <c r="D277" s="31"/>
      <c r="E277" s="31"/>
      <c r="F277" s="31"/>
      <c r="G277" s="33"/>
      <c r="H277" s="20"/>
    </row>
    <row r="278" spans="1:8" s="22" customFormat="1" ht="15" customHeight="1" x14ac:dyDescent="0.25">
      <c r="A278" s="44" t="s">
        <v>138</v>
      </c>
      <c r="B278" s="29">
        <f t="shared" ref="B278:B296" si="29">SUM(D278,E278,F278,G278)</f>
        <v>1</v>
      </c>
      <c r="C278" s="6">
        <f>B278/$B$8*100</f>
        <v>1.0518565267697486E-2</v>
      </c>
      <c r="D278" s="29">
        <v>1</v>
      </c>
      <c r="E278" s="29" t="s">
        <v>10</v>
      </c>
      <c r="F278" s="29" t="s">
        <v>4</v>
      </c>
      <c r="G278" s="47" t="s">
        <v>4</v>
      </c>
      <c r="H278" s="20"/>
    </row>
    <row r="279" spans="1:8" s="5" customFormat="1" ht="15" customHeight="1" x14ac:dyDescent="0.2">
      <c r="A279" s="45" t="s">
        <v>84</v>
      </c>
      <c r="B279" s="29">
        <f t="shared" si="29"/>
        <v>2</v>
      </c>
      <c r="C279" s="6">
        <f>B278/$B$8*100</f>
        <v>1.0518565267697486E-2</v>
      </c>
      <c r="D279" s="1">
        <v>2</v>
      </c>
      <c r="E279" s="1" t="s">
        <v>10</v>
      </c>
      <c r="F279" s="1" t="s">
        <v>4</v>
      </c>
      <c r="G279" s="7" t="s">
        <v>4</v>
      </c>
      <c r="H279" s="4"/>
    </row>
    <row r="280" spans="1:8" s="5" customFormat="1" ht="15" customHeight="1" x14ac:dyDescent="0.2">
      <c r="A280" s="45" t="s">
        <v>32</v>
      </c>
      <c r="B280" s="29">
        <f t="shared" si="29"/>
        <v>6</v>
      </c>
      <c r="C280" s="6">
        <f>B280/$B$8*100</f>
        <v>6.3111391606184924E-2</v>
      </c>
      <c r="D280" s="1">
        <v>6</v>
      </c>
      <c r="E280" s="1" t="s">
        <v>10</v>
      </c>
      <c r="F280" s="1" t="s">
        <v>4</v>
      </c>
      <c r="G280" s="7" t="s">
        <v>4</v>
      </c>
      <c r="H280" s="4"/>
    </row>
    <row r="281" spans="1:8" s="5" customFormat="1" ht="15" customHeight="1" x14ac:dyDescent="0.2">
      <c r="A281" s="45"/>
      <c r="B281" s="29"/>
      <c r="C281" s="6"/>
      <c r="D281" s="1"/>
      <c r="E281" s="1"/>
      <c r="F281" s="1"/>
      <c r="G281" s="7"/>
      <c r="H281" s="4"/>
    </row>
    <row r="282" spans="1:8" s="22" customFormat="1" ht="15" customHeight="1" x14ac:dyDescent="0.25">
      <c r="A282" s="67" t="s">
        <v>139</v>
      </c>
      <c r="B282" s="37">
        <f>SUM(D282:G282)</f>
        <v>209</v>
      </c>
      <c r="C282" s="6">
        <f>B282/$B$8*100</f>
        <v>2.1983801409487747</v>
      </c>
      <c r="D282" s="31">
        <f>SUM(D284:D288)</f>
        <v>93</v>
      </c>
      <c r="E282" s="31">
        <f>SUM(E284:E288)</f>
        <v>4</v>
      </c>
      <c r="F282" s="31">
        <f>SUM(F284:F288)</f>
        <v>112</v>
      </c>
      <c r="G282" s="33">
        <f>SUM(G284:G288)</f>
        <v>0</v>
      </c>
      <c r="H282" s="20"/>
    </row>
    <row r="283" spans="1:8" s="22" customFormat="1" ht="15" customHeight="1" x14ac:dyDescent="0.25">
      <c r="A283" s="67"/>
      <c r="B283" s="37"/>
      <c r="C283" s="6"/>
      <c r="D283" s="31"/>
      <c r="E283" s="31"/>
      <c r="F283" s="31"/>
      <c r="G283" s="33"/>
      <c r="H283" s="20"/>
    </row>
    <row r="284" spans="1:8" s="5" customFormat="1" ht="15" customHeight="1" x14ac:dyDescent="0.2">
      <c r="A284" s="45" t="s">
        <v>140</v>
      </c>
      <c r="B284" s="29">
        <f t="shared" si="29"/>
        <v>9</v>
      </c>
      <c r="C284" s="6">
        <f>B284/$B$8*100</f>
        <v>9.4667087409277373E-2</v>
      </c>
      <c r="D284" s="1">
        <v>3</v>
      </c>
      <c r="E284" s="1" t="s">
        <v>10</v>
      </c>
      <c r="F284" s="1">
        <v>6</v>
      </c>
      <c r="G284" s="7" t="s">
        <v>4</v>
      </c>
      <c r="H284" s="4"/>
    </row>
    <row r="285" spans="1:8" s="5" customFormat="1" ht="15" customHeight="1" x14ac:dyDescent="0.2">
      <c r="A285" s="45" t="s">
        <v>87</v>
      </c>
      <c r="B285" s="29">
        <f t="shared" si="29"/>
        <v>20</v>
      </c>
      <c r="C285" s="6">
        <f>B285/$B$8*100</f>
        <v>0.21037130535394971</v>
      </c>
      <c r="D285" s="1">
        <v>13</v>
      </c>
      <c r="E285" s="1" t="s">
        <v>10</v>
      </c>
      <c r="F285" s="1">
        <v>7</v>
      </c>
      <c r="G285" s="7" t="s">
        <v>4</v>
      </c>
      <c r="H285" s="4"/>
    </row>
    <row r="286" spans="1:8" s="5" customFormat="1" ht="15" customHeight="1" x14ac:dyDescent="0.2">
      <c r="A286" s="45" t="s">
        <v>141</v>
      </c>
      <c r="B286" s="29">
        <f t="shared" si="29"/>
        <v>44</v>
      </c>
      <c r="C286" s="6">
        <f>B286/$B$8*100</f>
        <v>0.46281687177868935</v>
      </c>
      <c r="D286" s="1">
        <v>27</v>
      </c>
      <c r="E286" s="1" t="s">
        <v>10</v>
      </c>
      <c r="F286" s="1">
        <v>17</v>
      </c>
      <c r="G286" s="7" t="s">
        <v>4</v>
      </c>
      <c r="H286" s="4"/>
    </row>
    <row r="287" spans="1:8" s="5" customFormat="1" ht="15" customHeight="1" x14ac:dyDescent="0.2">
      <c r="A287" s="45" t="s">
        <v>121</v>
      </c>
      <c r="B287" s="29">
        <f t="shared" si="29"/>
        <v>69</v>
      </c>
      <c r="C287" s="6">
        <f>B287/$B$8*100</f>
        <v>0.72578100347112651</v>
      </c>
      <c r="D287" s="1">
        <v>29</v>
      </c>
      <c r="E287" s="1" t="s">
        <v>4</v>
      </c>
      <c r="F287" s="1">
        <v>40</v>
      </c>
      <c r="G287" s="7" t="s">
        <v>4</v>
      </c>
      <c r="H287" s="4"/>
    </row>
    <row r="288" spans="1:8" s="5" customFormat="1" ht="15" customHeight="1" x14ac:dyDescent="0.2">
      <c r="A288" s="45" t="s">
        <v>142</v>
      </c>
      <c r="B288" s="29">
        <f t="shared" si="29"/>
        <v>67</v>
      </c>
      <c r="C288" s="6">
        <f>B288/$B$8*100</f>
        <v>0.7047438729357316</v>
      </c>
      <c r="D288" s="1">
        <v>21</v>
      </c>
      <c r="E288" s="1">
        <v>4</v>
      </c>
      <c r="F288" s="1">
        <v>42</v>
      </c>
      <c r="G288" s="7" t="s">
        <v>4</v>
      </c>
      <c r="H288" s="4"/>
    </row>
    <row r="289" spans="1:8" s="5" customFormat="1" ht="15" customHeight="1" x14ac:dyDescent="0.2">
      <c r="A289" s="45"/>
      <c r="B289" s="29"/>
      <c r="C289" s="6"/>
      <c r="D289" s="1"/>
      <c r="E289" s="1"/>
      <c r="F289" s="1"/>
      <c r="G289" s="7"/>
      <c r="H289" s="4"/>
    </row>
    <row r="290" spans="1:8" ht="15" customHeight="1" x14ac:dyDescent="0.2">
      <c r="A290" s="46" t="s">
        <v>106</v>
      </c>
      <c r="B290" s="29">
        <f t="shared" si="29"/>
        <v>368</v>
      </c>
      <c r="C290" s="6">
        <f t="shared" ref="C290:C296" si="30">B290/$B$8*100</f>
        <v>3.870832018512675</v>
      </c>
      <c r="D290" s="1">
        <v>103</v>
      </c>
      <c r="E290" s="1">
        <v>28</v>
      </c>
      <c r="F290" s="1">
        <v>236</v>
      </c>
      <c r="G290" s="7">
        <v>1</v>
      </c>
    </row>
    <row r="291" spans="1:8" ht="15" customHeight="1" x14ac:dyDescent="0.2">
      <c r="A291" s="46" t="s">
        <v>143</v>
      </c>
      <c r="B291" s="29">
        <f t="shared" si="29"/>
        <v>367</v>
      </c>
      <c r="C291" s="6">
        <f t="shared" si="30"/>
        <v>3.8603134532449777</v>
      </c>
      <c r="D291" s="1">
        <v>74</v>
      </c>
      <c r="E291" s="1">
        <v>54</v>
      </c>
      <c r="F291" s="1">
        <v>239</v>
      </c>
      <c r="G291" s="7" t="s">
        <v>4</v>
      </c>
    </row>
    <row r="292" spans="1:8" ht="15" customHeight="1" x14ac:dyDescent="0.2">
      <c r="A292" s="46" t="s">
        <v>50</v>
      </c>
      <c r="B292" s="29">
        <f t="shared" si="29"/>
        <v>315</v>
      </c>
      <c r="C292" s="6">
        <f t="shared" si="30"/>
        <v>3.3133480593247082</v>
      </c>
      <c r="D292" s="1">
        <v>49</v>
      </c>
      <c r="E292" s="1">
        <v>67</v>
      </c>
      <c r="F292" s="1">
        <v>199</v>
      </c>
      <c r="G292" s="7" t="s">
        <v>4</v>
      </c>
    </row>
    <row r="293" spans="1:8" ht="15" customHeight="1" x14ac:dyDescent="0.2">
      <c r="A293" s="46" t="s">
        <v>144</v>
      </c>
      <c r="B293" s="29">
        <f t="shared" si="29"/>
        <v>215</v>
      </c>
      <c r="C293" s="6">
        <f t="shared" si="30"/>
        <v>2.2614915325549592</v>
      </c>
      <c r="D293" s="1">
        <v>36</v>
      </c>
      <c r="E293" s="1">
        <v>47</v>
      </c>
      <c r="F293" s="1">
        <v>130</v>
      </c>
      <c r="G293" s="7">
        <v>2</v>
      </c>
    </row>
    <row r="294" spans="1:8" ht="15" customHeight="1" x14ac:dyDescent="0.2">
      <c r="A294" s="46" t="s">
        <v>102</v>
      </c>
      <c r="B294" s="29">
        <f t="shared" si="29"/>
        <v>92</v>
      </c>
      <c r="C294" s="6">
        <f t="shared" si="30"/>
        <v>0.96770800462816875</v>
      </c>
      <c r="D294" s="1">
        <v>9</v>
      </c>
      <c r="E294" s="1">
        <v>22</v>
      </c>
      <c r="F294" s="1">
        <v>61</v>
      </c>
      <c r="G294" s="7" t="s">
        <v>4</v>
      </c>
    </row>
    <row r="295" spans="1:8" ht="15" customHeight="1" x14ac:dyDescent="0.2">
      <c r="A295" s="46" t="s">
        <v>122</v>
      </c>
      <c r="B295" s="29">
        <f t="shared" si="29"/>
        <v>13</v>
      </c>
      <c r="C295" s="6">
        <f t="shared" si="30"/>
        <v>0.1367413484800673</v>
      </c>
      <c r="D295" s="1">
        <v>2</v>
      </c>
      <c r="E295" s="1">
        <v>1</v>
      </c>
      <c r="F295" s="1">
        <v>10</v>
      </c>
      <c r="G295" s="7" t="s">
        <v>4</v>
      </c>
    </row>
    <row r="296" spans="1:8" ht="15" customHeight="1" x14ac:dyDescent="0.2">
      <c r="A296" s="46" t="s">
        <v>145</v>
      </c>
      <c r="B296" s="29">
        <f t="shared" si="29"/>
        <v>1</v>
      </c>
      <c r="C296" s="6">
        <f t="shared" si="30"/>
        <v>1.0518565267697486E-2</v>
      </c>
      <c r="D296" s="1" t="s">
        <v>4</v>
      </c>
      <c r="E296" s="1" t="s">
        <v>4</v>
      </c>
      <c r="F296" s="1">
        <v>1</v>
      </c>
      <c r="G296" s="7" t="s">
        <v>4</v>
      </c>
    </row>
    <row r="297" spans="1:8" ht="15" customHeight="1" x14ac:dyDescent="0.2">
      <c r="A297" s="46"/>
      <c r="B297" s="81"/>
      <c r="C297" s="53"/>
      <c r="D297" s="77"/>
      <c r="E297" s="77"/>
      <c r="F297" s="77"/>
      <c r="G297" s="77"/>
    </row>
    <row r="298" spans="1:8" ht="15" customHeight="1" x14ac:dyDescent="0.2">
      <c r="A298" s="82" t="s">
        <v>179</v>
      </c>
      <c r="B298" s="82"/>
      <c r="C298" s="82"/>
      <c r="D298" s="82"/>
      <c r="E298" s="82"/>
      <c r="F298" s="82"/>
      <c r="G298" s="82"/>
    </row>
    <row r="299" spans="1:8" ht="15" customHeight="1" x14ac:dyDescent="0.2">
      <c r="A299" s="83" t="s">
        <v>175</v>
      </c>
      <c r="B299" s="83"/>
      <c r="C299" s="83"/>
      <c r="D299" s="83"/>
      <c r="E299" s="83"/>
      <c r="F299" s="83"/>
      <c r="G299" s="83"/>
    </row>
    <row r="300" spans="1:8" ht="12.6" customHeight="1" x14ac:dyDescent="0.25">
      <c r="A300" s="17"/>
      <c r="B300" s="18"/>
      <c r="C300" s="19"/>
      <c r="D300" s="18"/>
      <c r="E300" s="18"/>
      <c r="F300" s="18"/>
      <c r="G300" s="18"/>
    </row>
    <row r="301" spans="1:8" ht="33" customHeight="1" x14ac:dyDescent="0.2">
      <c r="A301" s="84" t="s">
        <v>174</v>
      </c>
      <c r="B301" s="87" t="s">
        <v>0</v>
      </c>
      <c r="C301" s="88"/>
      <c r="D301" s="88"/>
      <c r="E301" s="88"/>
      <c r="F301" s="88"/>
      <c r="G301" s="88"/>
    </row>
    <row r="302" spans="1:8" ht="33" customHeight="1" x14ac:dyDescent="0.2">
      <c r="A302" s="85"/>
      <c r="B302" s="89" t="s">
        <v>1</v>
      </c>
      <c r="C302" s="91" t="s">
        <v>9</v>
      </c>
      <c r="D302" s="87" t="s">
        <v>8</v>
      </c>
      <c r="E302" s="88"/>
      <c r="F302" s="88"/>
      <c r="G302" s="88"/>
    </row>
    <row r="303" spans="1:8" ht="33" customHeight="1" x14ac:dyDescent="0.2">
      <c r="A303" s="86"/>
      <c r="B303" s="90"/>
      <c r="C303" s="92"/>
      <c r="D303" s="42" t="s">
        <v>5</v>
      </c>
      <c r="E303" s="42" t="s">
        <v>3</v>
      </c>
      <c r="F303" s="42" t="s">
        <v>2</v>
      </c>
      <c r="G303" s="43" t="s">
        <v>11</v>
      </c>
    </row>
    <row r="304" spans="1:8" ht="12" customHeight="1" x14ac:dyDescent="0.2">
      <c r="A304" s="23"/>
      <c r="B304" s="24"/>
      <c r="C304" s="25"/>
      <c r="D304" s="26"/>
      <c r="E304" s="26"/>
      <c r="F304" s="26"/>
      <c r="G304" s="27"/>
    </row>
    <row r="305" spans="1:8" ht="15" customHeight="1" x14ac:dyDescent="0.2">
      <c r="A305" s="72" t="s">
        <v>146</v>
      </c>
      <c r="B305" s="37">
        <f>SUM(D305:G305)</f>
        <v>446</v>
      </c>
      <c r="C305" s="6">
        <f>B305/$B$8*100</f>
        <v>4.6912801093930794</v>
      </c>
      <c r="D305" s="31">
        <f>SUM(D307,D312,D320:D325)</f>
        <v>71</v>
      </c>
      <c r="E305" s="31">
        <f>SUM(E307,E312,E320:E325)</f>
        <v>65</v>
      </c>
      <c r="F305" s="31">
        <f>SUM(F307,F312,F320:F325)</f>
        <v>310</v>
      </c>
      <c r="G305" s="33">
        <f>SUM(G307,G312,G320:G325)</f>
        <v>0</v>
      </c>
    </row>
    <row r="306" spans="1:8" ht="15" customHeight="1" x14ac:dyDescent="0.2">
      <c r="A306" s="72"/>
      <c r="B306" s="37"/>
      <c r="C306" s="6"/>
      <c r="D306" s="31"/>
      <c r="E306" s="31"/>
      <c r="F306" s="31"/>
      <c r="G306" s="33"/>
    </row>
    <row r="307" spans="1:8" s="5" customFormat="1" ht="15" customHeight="1" x14ac:dyDescent="0.2">
      <c r="A307" s="65" t="s">
        <v>55</v>
      </c>
      <c r="B307" s="37">
        <f>SUM(D307:G307)</f>
        <v>2</v>
      </c>
      <c r="C307" s="6">
        <f>B307/$B$8*100</f>
        <v>2.1037130535394973E-2</v>
      </c>
      <c r="D307" s="31">
        <f>SUM(D309:D310)</f>
        <v>2</v>
      </c>
      <c r="E307" s="31" t="s">
        <v>10</v>
      </c>
      <c r="F307" s="31" t="s">
        <v>4</v>
      </c>
      <c r="G307" s="33">
        <f>SUM(G310)</f>
        <v>0</v>
      </c>
      <c r="H307" s="4"/>
    </row>
    <row r="308" spans="1:8" s="5" customFormat="1" ht="15" customHeight="1" x14ac:dyDescent="0.2">
      <c r="A308" s="44"/>
      <c r="B308" s="37"/>
      <c r="C308" s="6"/>
      <c r="D308" s="31"/>
      <c r="E308" s="31"/>
      <c r="F308" s="31"/>
      <c r="G308" s="33"/>
      <c r="H308" s="4"/>
    </row>
    <row r="309" spans="1:8" s="5" customFormat="1" ht="15" customHeight="1" x14ac:dyDescent="0.2">
      <c r="A309" s="54" t="s">
        <v>147</v>
      </c>
      <c r="B309" s="51">
        <f>SUM(D309,E309,F309,G309)</f>
        <v>1</v>
      </c>
      <c r="C309" s="6">
        <f>B309/$B$8*100</f>
        <v>1.0518565267697486E-2</v>
      </c>
      <c r="D309" s="29">
        <v>1</v>
      </c>
      <c r="E309" s="29" t="s">
        <v>10</v>
      </c>
      <c r="F309" s="29" t="s">
        <v>4</v>
      </c>
      <c r="G309" s="47" t="s">
        <v>4</v>
      </c>
      <c r="H309" s="4"/>
    </row>
    <row r="310" spans="1:8" s="5" customFormat="1" ht="15" customHeight="1" x14ac:dyDescent="0.2">
      <c r="A310" s="45" t="s">
        <v>32</v>
      </c>
      <c r="B310" s="51">
        <f t="shared" ref="B310" si="31">SUM(D310,E310,F310,G310)</f>
        <v>1</v>
      </c>
      <c r="C310" s="6">
        <f>B310/$B$8*100</f>
        <v>1.0518565267697486E-2</v>
      </c>
      <c r="D310" s="1">
        <v>1</v>
      </c>
      <c r="E310" s="29" t="s">
        <v>10</v>
      </c>
      <c r="F310" s="29" t="s">
        <v>4</v>
      </c>
      <c r="G310" s="47" t="s">
        <v>4</v>
      </c>
      <c r="H310" s="4"/>
    </row>
    <row r="311" spans="1:8" s="5" customFormat="1" ht="15" customHeight="1" x14ac:dyDescent="0.2">
      <c r="A311" s="45"/>
      <c r="B311" s="51"/>
      <c r="C311" s="6"/>
      <c r="D311" s="1"/>
      <c r="E311" s="29"/>
      <c r="F311" s="29"/>
      <c r="G311" s="47"/>
      <c r="H311" s="4"/>
    </row>
    <row r="312" spans="1:8" s="22" customFormat="1" ht="15" customHeight="1" x14ac:dyDescent="0.25">
      <c r="A312" s="67" t="s">
        <v>127</v>
      </c>
      <c r="B312" s="37">
        <f>SUM(D312:G312)</f>
        <v>51</v>
      </c>
      <c r="C312" s="6">
        <f>B312/$B$8*100</f>
        <v>0.53644682865257176</v>
      </c>
      <c r="D312" s="31">
        <f>SUM(D314:D318)</f>
        <v>22</v>
      </c>
      <c r="E312" s="31">
        <f>SUM(E314:E318)</f>
        <v>1</v>
      </c>
      <c r="F312" s="31">
        <f>SUM(F314:F318)</f>
        <v>28</v>
      </c>
      <c r="G312" s="33">
        <f>SUM(G314:G318)</f>
        <v>0</v>
      </c>
      <c r="H312" s="20"/>
    </row>
    <row r="313" spans="1:8" s="22" customFormat="1" ht="15" customHeight="1" x14ac:dyDescent="0.25">
      <c r="A313" s="67"/>
      <c r="B313" s="37"/>
      <c r="C313" s="6"/>
      <c r="D313" s="31"/>
      <c r="E313" s="31"/>
      <c r="F313" s="31"/>
      <c r="G313" s="33"/>
      <c r="H313" s="20"/>
    </row>
    <row r="314" spans="1:8" s="5" customFormat="1" ht="15" customHeight="1" x14ac:dyDescent="0.2">
      <c r="A314" s="45" t="s">
        <v>148</v>
      </c>
      <c r="B314" s="29">
        <f>SUM(D314,E314,F314,G314)</f>
        <v>2</v>
      </c>
      <c r="C314" s="6">
        <f>B314/$B$8*100</f>
        <v>2.1037130535394973E-2</v>
      </c>
      <c r="D314" s="1">
        <v>1</v>
      </c>
      <c r="E314" s="1" t="s">
        <v>10</v>
      </c>
      <c r="F314" s="1">
        <v>1</v>
      </c>
      <c r="G314" s="7" t="s">
        <v>4</v>
      </c>
      <c r="H314" s="4"/>
    </row>
    <row r="315" spans="1:8" s="5" customFormat="1" ht="15" customHeight="1" x14ac:dyDescent="0.2">
      <c r="A315" s="45" t="s">
        <v>105</v>
      </c>
      <c r="B315" s="29">
        <f>SUM(D315,E315,F315,G315)</f>
        <v>7</v>
      </c>
      <c r="C315" s="6">
        <f>B315/$B$8*100</f>
        <v>7.3629956873882393E-2</v>
      </c>
      <c r="D315" s="1">
        <v>7</v>
      </c>
      <c r="E315" s="1" t="s">
        <v>10</v>
      </c>
      <c r="F315" s="1" t="s">
        <v>4</v>
      </c>
      <c r="G315" s="7" t="s">
        <v>4</v>
      </c>
      <c r="H315" s="4"/>
    </row>
    <row r="316" spans="1:8" s="5" customFormat="1" ht="15" customHeight="1" x14ac:dyDescent="0.2">
      <c r="A316" s="45" t="s">
        <v>149</v>
      </c>
      <c r="B316" s="29">
        <f>SUM(D316,E316,F316,G316)</f>
        <v>9</v>
      </c>
      <c r="C316" s="6">
        <f>B316/$B$8*100</f>
        <v>9.4667087409277373E-2</v>
      </c>
      <c r="D316" s="1">
        <v>4</v>
      </c>
      <c r="E316" s="1" t="s">
        <v>10</v>
      </c>
      <c r="F316" s="1">
        <v>5</v>
      </c>
      <c r="G316" s="7" t="s">
        <v>4</v>
      </c>
      <c r="H316" s="4"/>
    </row>
    <row r="317" spans="1:8" s="5" customFormat="1" ht="15" customHeight="1" x14ac:dyDescent="0.2">
      <c r="A317" s="45" t="s">
        <v>97</v>
      </c>
      <c r="B317" s="29">
        <f>SUM(D317,E317,F317,G317)</f>
        <v>14</v>
      </c>
      <c r="C317" s="6">
        <f>B317/$B$8*100</f>
        <v>0.14725991374776479</v>
      </c>
      <c r="D317" s="1">
        <v>4</v>
      </c>
      <c r="E317" s="1" t="s">
        <v>4</v>
      </c>
      <c r="F317" s="1">
        <v>10</v>
      </c>
      <c r="G317" s="7" t="s">
        <v>4</v>
      </c>
      <c r="H317" s="4"/>
    </row>
    <row r="318" spans="1:8" s="5" customFormat="1" ht="15" customHeight="1" x14ac:dyDescent="0.2">
      <c r="A318" s="45" t="s">
        <v>114</v>
      </c>
      <c r="B318" s="29">
        <f>SUM(D318,E318,F318,G318)</f>
        <v>19</v>
      </c>
      <c r="C318" s="6">
        <f>B318/$B$8*100</f>
        <v>0.19985274008625223</v>
      </c>
      <c r="D318" s="1">
        <v>6</v>
      </c>
      <c r="E318" s="1">
        <v>1</v>
      </c>
      <c r="F318" s="1">
        <v>12</v>
      </c>
      <c r="G318" s="7" t="s">
        <v>4</v>
      </c>
      <c r="H318" s="4"/>
    </row>
    <row r="319" spans="1:8" s="5" customFormat="1" ht="15" customHeight="1" x14ac:dyDescent="0.2">
      <c r="A319" s="45"/>
      <c r="B319" s="29"/>
      <c r="C319" s="6"/>
      <c r="D319" s="1"/>
      <c r="E319" s="1"/>
      <c r="F319" s="1"/>
      <c r="G319" s="7"/>
      <c r="H319" s="4"/>
    </row>
    <row r="320" spans="1:8" ht="15" customHeight="1" x14ac:dyDescent="0.2">
      <c r="A320" s="46" t="s">
        <v>74</v>
      </c>
      <c r="B320" s="29">
        <f t="shared" ref="B320:B325" si="32">SUM(D320,E320,F320,G320)</f>
        <v>99</v>
      </c>
      <c r="C320" s="6">
        <f t="shared" ref="C320:C325" si="33">B320/$B$8*100</f>
        <v>1.041337961502051</v>
      </c>
      <c r="D320" s="1">
        <v>20</v>
      </c>
      <c r="E320" s="1">
        <v>7</v>
      </c>
      <c r="F320" s="1">
        <v>72</v>
      </c>
      <c r="G320" s="7" t="s">
        <v>4</v>
      </c>
    </row>
    <row r="321" spans="1:8" ht="15" customHeight="1" x14ac:dyDescent="0.2">
      <c r="A321" s="46" t="s">
        <v>150</v>
      </c>
      <c r="B321" s="29">
        <f t="shared" si="32"/>
        <v>104</v>
      </c>
      <c r="C321" s="6">
        <f t="shared" si="33"/>
        <v>1.0939307878405384</v>
      </c>
      <c r="D321" s="1">
        <v>12</v>
      </c>
      <c r="E321" s="1">
        <v>12</v>
      </c>
      <c r="F321" s="1">
        <v>80</v>
      </c>
      <c r="G321" s="7" t="s">
        <v>4</v>
      </c>
    </row>
    <row r="322" spans="1:8" ht="15" customHeight="1" x14ac:dyDescent="0.2">
      <c r="A322" s="46" t="s">
        <v>151</v>
      </c>
      <c r="B322" s="29">
        <f t="shared" si="32"/>
        <v>94</v>
      </c>
      <c r="C322" s="6">
        <f t="shared" si="33"/>
        <v>0.98874513516356377</v>
      </c>
      <c r="D322" s="1">
        <v>9</v>
      </c>
      <c r="E322" s="1">
        <v>21</v>
      </c>
      <c r="F322" s="1">
        <v>64</v>
      </c>
      <c r="G322" s="7" t="s">
        <v>4</v>
      </c>
    </row>
    <row r="323" spans="1:8" ht="15" customHeight="1" x14ac:dyDescent="0.2">
      <c r="A323" s="46" t="s">
        <v>152</v>
      </c>
      <c r="B323" s="29">
        <f t="shared" si="32"/>
        <v>66</v>
      </c>
      <c r="C323" s="6">
        <f t="shared" si="33"/>
        <v>0.69422530766803403</v>
      </c>
      <c r="D323" s="1">
        <v>2</v>
      </c>
      <c r="E323" s="1">
        <v>19</v>
      </c>
      <c r="F323" s="1">
        <v>45</v>
      </c>
      <c r="G323" s="7" t="s">
        <v>4</v>
      </c>
    </row>
    <row r="324" spans="1:8" ht="15" customHeight="1" x14ac:dyDescent="0.2">
      <c r="A324" s="46" t="s">
        <v>153</v>
      </c>
      <c r="B324" s="29">
        <f t="shared" si="32"/>
        <v>28</v>
      </c>
      <c r="C324" s="6">
        <f t="shared" si="33"/>
        <v>0.29451982749552957</v>
      </c>
      <c r="D324" s="1">
        <v>4</v>
      </c>
      <c r="E324" s="1">
        <v>4</v>
      </c>
      <c r="F324" s="1">
        <v>20</v>
      </c>
      <c r="G324" s="7" t="s">
        <v>4</v>
      </c>
    </row>
    <row r="325" spans="1:8" ht="15" customHeight="1" x14ac:dyDescent="0.2">
      <c r="A325" s="46" t="s">
        <v>154</v>
      </c>
      <c r="B325" s="29">
        <f t="shared" si="32"/>
        <v>2</v>
      </c>
      <c r="C325" s="6">
        <f t="shared" si="33"/>
        <v>2.1037130535394973E-2</v>
      </c>
      <c r="D325" s="1" t="s">
        <v>4</v>
      </c>
      <c r="E325" s="1">
        <v>1</v>
      </c>
      <c r="F325" s="1">
        <v>1</v>
      </c>
      <c r="G325" s="7" t="s">
        <v>4</v>
      </c>
    </row>
    <row r="326" spans="1:8" ht="15" customHeight="1" x14ac:dyDescent="0.2">
      <c r="A326" s="46"/>
      <c r="B326" s="29"/>
      <c r="C326" s="6"/>
      <c r="D326" s="1"/>
      <c r="E326" s="1"/>
      <c r="F326" s="1"/>
      <c r="G326" s="7"/>
    </row>
    <row r="327" spans="1:8" s="21" customFormat="1" ht="15" customHeight="1" x14ac:dyDescent="0.2">
      <c r="A327" s="74" t="s">
        <v>155</v>
      </c>
      <c r="B327" s="37">
        <f>SUM(D327:G327)</f>
        <v>30</v>
      </c>
      <c r="C327" s="6">
        <f>B327/$B$8*100</f>
        <v>0.31555695803092459</v>
      </c>
      <c r="D327" s="31">
        <f>SUM(D329,D333,D337:D341)</f>
        <v>3</v>
      </c>
      <c r="E327" s="31">
        <f>SUM(E329,E333,E337:E341)</f>
        <v>3</v>
      </c>
      <c r="F327" s="31">
        <f>SUM(F329,F333,F337:F341)</f>
        <v>24</v>
      </c>
      <c r="G327" s="33">
        <f>SUM(G329,G333,G337:G341)</f>
        <v>0</v>
      </c>
      <c r="H327" s="80"/>
    </row>
    <row r="328" spans="1:8" s="21" customFormat="1" ht="15" customHeight="1" x14ac:dyDescent="0.2">
      <c r="A328" s="74"/>
      <c r="B328" s="37"/>
      <c r="C328" s="6"/>
      <c r="D328" s="31"/>
      <c r="E328" s="31"/>
      <c r="F328" s="31"/>
      <c r="G328" s="33"/>
      <c r="H328" s="80"/>
    </row>
    <row r="329" spans="1:8" s="22" customFormat="1" ht="15" customHeight="1" x14ac:dyDescent="0.25">
      <c r="A329" s="65" t="s">
        <v>156</v>
      </c>
      <c r="B329" s="37">
        <f>SUM(D329:G329)</f>
        <v>1</v>
      </c>
      <c r="C329" s="6">
        <f>B329/$B$8*100</f>
        <v>1.0518565267697486E-2</v>
      </c>
      <c r="D329" s="31">
        <f>SUM(D331)</f>
        <v>0</v>
      </c>
      <c r="E329" s="31" t="s">
        <v>10</v>
      </c>
      <c r="F329" s="31">
        <f>SUM(F331)</f>
        <v>1</v>
      </c>
      <c r="G329" s="33">
        <f>SUM(G331)</f>
        <v>0</v>
      </c>
      <c r="H329" s="20"/>
    </row>
    <row r="330" spans="1:8" s="22" customFormat="1" ht="15" customHeight="1" x14ac:dyDescent="0.25">
      <c r="A330" s="44"/>
      <c r="B330" s="37"/>
      <c r="C330" s="6"/>
      <c r="D330" s="31"/>
      <c r="E330" s="31"/>
      <c r="F330" s="31"/>
      <c r="G330" s="33"/>
      <c r="H330" s="20"/>
    </row>
    <row r="331" spans="1:8" s="5" customFormat="1" ht="15" customHeight="1" x14ac:dyDescent="0.2">
      <c r="A331" s="45" t="s">
        <v>32</v>
      </c>
      <c r="B331" s="29">
        <f t="shared" ref="B331:B341" si="34">SUM(D331,E331,F331,G331,)</f>
        <v>1</v>
      </c>
      <c r="C331" s="6">
        <f>B331/$B$8*100</f>
        <v>1.0518565267697486E-2</v>
      </c>
      <c r="D331" s="1" t="s">
        <v>4</v>
      </c>
      <c r="E331" s="1" t="s">
        <v>10</v>
      </c>
      <c r="F331" s="1">
        <v>1</v>
      </c>
      <c r="G331" s="7" t="s">
        <v>4</v>
      </c>
      <c r="H331" s="4"/>
    </row>
    <row r="332" spans="1:8" s="5" customFormat="1" ht="15" customHeight="1" x14ac:dyDescent="0.2">
      <c r="A332" s="45"/>
      <c r="B332" s="29"/>
      <c r="C332" s="6"/>
      <c r="D332" s="1"/>
      <c r="E332" s="1"/>
      <c r="F332" s="1"/>
      <c r="G332" s="7"/>
      <c r="H332" s="4"/>
    </row>
    <row r="333" spans="1:8" s="22" customFormat="1" ht="15" customHeight="1" x14ac:dyDescent="0.25">
      <c r="A333" s="67" t="s">
        <v>139</v>
      </c>
      <c r="B333" s="37">
        <f>SUM(D333:G333)</f>
        <v>6</v>
      </c>
      <c r="C333" s="6">
        <f t="shared" ref="C333:C341" si="35">B333/$B$8*100</f>
        <v>6.3111391606184924E-2</v>
      </c>
      <c r="D333" s="31">
        <f>SUM(D334:D336)</f>
        <v>1</v>
      </c>
      <c r="E333" s="31">
        <f>SUM(E334:E336)</f>
        <v>0</v>
      </c>
      <c r="F333" s="31">
        <f>SUM(F334:F336)</f>
        <v>5</v>
      </c>
      <c r="G333" s="33">
        <f>SUM(G334:G336)</f>
        <v>0</v>
      </c>
      <c r="H333" s="20"/>
    </row>
    <row r="334" spans="1:8" s="5" customFormat="1" ht="15" customHeight="1" x14ac:dyDescent="0.2">
      <c r="A334" s="45" t="s">
        <v>36</v>
      </c>
      <c r="B334" s="29">
        <f t="shared" si="34"/>
        <v>1</v>
      </c>
      <c r="C334" s="6">
        <f t="shared" si="35"/>
        <v>1.0518565267697486E-2</v>
      </c>
      <c r="D334" s="1" t="s">
        <v>4</v>
      </c>
      <c r="E334" s="1" t="s">
        <v>10</v>
      </c>
      <c r="F334" s="1">
        <v>1</v>
      </c>
      <c r="G334" s="7" t="s">
        <v>4</v>
      </c>
      <c r="H334" s="4"/>
    </row>
    <row r="335" spans="1:8" s="5" customFormat="1" ht="15" customHeight="1" x14ac:dyDescent="0.2">
      <c r="A335" s="45" t="s">
        <v>157</v>
      </c>
      <c r="B335" s="29">
        <f t="shared" si="34"/>
        <v>1</v>
      </c>
      <c r="C335" s="6">
        <f t="shared" si="35"/>
        <v>1.0518565267697486E-2</v>
      </c>
      <c r="D335" s="1" t="s">
        <v>4</v>
      </c>
      <c r="E335" s="1" t="s">
        <v>4</v>
      </c>
      <c r="F335" s="1">
        <v>1</v>
      </c>
      <c r="G335" s="7" t="s">
        <v>4</v>
      </c>
      <c r="H335" s="4"/>
    </row>
    <row r="336" spans="1:8" s="5" customFormat="1" ht="15" customHeight="1" x14ac:dyDescent="0.2">
      <c r="A336" s="45" t="s">
        <v>114</v>
      </c>
      <c r="B336" s="29">
        <f t="shared" si="34"/>
        <v>4</v>
      </c>
      <c r="C336" s="6">
        <f t="shared" si="35"/>
        <v>4.2074261070789945E-2</v>
      </c>
      <c r="D336" s="1">
        <v>1</v>
      </c>
      <c r="E336" s="1" t="s">
        <v>4</v>
      </c>
      <c r="F336" s="1">
        <v>3</v>
      </c>
      <c r="G336" s="7" t="s">
        <v>4</v>
      </c>
      <c r="H336" s="4"/>
    </row>
    <row r="337" spans="1:8" ht="15" customHeight="1" x14ac:dyDescent="0.2">
      <c r="A337" s="46" t="s">
        <v>39</v>
      </c>
      <c r="B337" s="29">
        <f>SUM(D337,E337,F337,G337,)</f>
        <v>4</v>
      </c>
      <c r="C337" s="6">
        <f t="shared" si="35"/>
        <v>4.2074261070789945E-2</v>
      </c>
      <c r="D337" s="1" t="s">
        <v>4</v>
      </c>
      <c r="E337" s="1" t="s">
        <v>4</v>
      </c>
      <c r="F337" s="1">
        <v>4</v>
      </c>
      <c r="G337" s="7" t="s">
        <v>4</v>
      </c>
    </row>
    <row r="338" spans="1:8" ht="15" customHeight="1" x14ac:dyDescent="0.2">
      <c r="A338" s="46" t="s">
        <v>22</v>
      </c>
      <c r="B338" s="29">
        <f t="shared" si="34"/>
        <v>6</v>
      </c>
      <c r="C338" s="6">
        <f t="shared" si="35"/>
        <v>6.3111391606184924E-2</v>
      </c>
      <c r="D338" s="1" t="s">
        <v>4</v>
      </c>
      <c r="E338" s="1">
        <v>1</v>
      </c>
      <c r="F338" s="1">
        <v>5</v>
      </c>
      <c r="G338" s="7" t="s">
        <v>4</v>
      </c>
    </row>
    <row r="339" spans="1:8" ht="15" customHeight="1" x14ac:dyDescent="0.2">
      <c r="A339" s="46" t="s">
        <v>158</v>
      </c>
      <c r="B339" s="29">
        <f t="shared" si="34"/>
        <v>8</v>
      </c>
      <c r="C339" s="6">
        <f t="shared" si="35"/>
        <v>8.414852214157989E-2</v>
      </c>
      <c r="D339" s="1" t="s">
        <v>4</v>
      </c>
      <c r="E339" s="1">
        <v>1</v>
      </c>
      <c r="F339" s="1">
        <v>7</v>
      </c>
      <c r="G339" s="7" t="s">
        <v>4</v>
      </c>
    </row>
    <row r="340" spans="1:8" ht="15" customHeight="1" x14ac:dyDescent="0.2">
      <c r="A340" s="46" t="s">
        <v>51</v>
      </c>
      <c r="B340" s="29">
        <f t="shared" si="34"/>
        <v>3</v>
      </c>
      <c r="C340" s="6">
        <f t="shared" si="35"/>
        <v>3.1555695803092462E-2</v>
      </c>
      <c r="D340" s="1">
        <v>2</v>
      </c>
      <c r="E340" s="1" t="s">
        <v>4</v>
      </c>
      <c r="F340" s="1">
        <v>1</v>
      </c>
      <c r="G340" s="7" t="s">
        <v>4</v>
      </c>
    </row>
    <row r="341" spans="1:8" ht="15" customHeight="1" x14ac:dyDescent="0.2">
      <c r="A341" s="46" t="s">
        <v>132</v>
      </c>
      <c r="B341" s="29">
        <f t="shared" si="34"/>
        <v>2</v>
      </c>
      <c r="C341" s="6">
        <f t="shared" si="35"/>
        <v>2.1037130535394973E-2</v>
      </c>
      <c r="D341" s="1" t="s">
        <v>4</v>
      </c>
      <c r="E341" s="1">
        <v>1</v>
      </c>
      <c r="F341" s="1">
        <v>1</v>
      </c>
      <c r="G341" s="7" t="s">
        <v>4</v>
      </c>
    </row>
    <row r="342" spans="1:8" ht="15" customHeight="1" x14ac:dyDescent="0.2">
      <c r="A342" s="46"/>
      <c r="B342" s="29"/>
      <c r="C342" s="6"/>
      <c r="D342" s="1"/>
      <c r="E342" s="1"/>
      <c r="F342" s="1"/>
      <c r="G342" s="7"/>
    </row>
    <row r="343" spans="1:8" ht="15" customHeight="1" x14ac:dyDescent="0.2">
      <c r="A343" s="75" t="s">
        <v>159</v>
      </c>
      <c r="B343" s="37">
        <f>SUM(D343:G343)</f>
        <v>2</v>
      </c>
      <c r="C343" s="6">
        <f>B343/$B$8*100</f>
        <v>2.1037130535394973E-2</v>
      </c>
      <c r="D343" s="31">
        <f>SUM(D345,D349)</f>
        <v>0</v>
      </c>
      <c r="E343" s="31">
        <f>SUM(E345,E349)</f>
        <v>0</v>
      </c>
      <c r="F343" s="31">
        <f>SUM(F345,F349)</f>
        <v>2</v>
      </c>
      <c r="G343" s="33">
        <f>SUM(G345,G349)</f>
        <v>0</v>
      </c>
    </row>
    <row r="344" spans="1:8" ht="15" customHeight="1" x14ac:dyDescent="0.2">
      <c r="A344" s="75"/>
      <c r="B344" s="37"/>
      <c r="C344" s="6"/>
      <c r="D344" s="31"/>
      <c r="E344" s="31"/>
      <c r="F344" s="31"/>
      <c r="G344" s="33"/>
    </row>
    <row r="345" spans="1:8" s="5" customFormat="1" ht="15" customHeight="1" x14ac:dyDescent="0.2">
      <c r="A345" s="67" t="s">
        <v>33</v>
      </c>
      <c r="B345" s="37">
        <f>SUM(D345:G345)</f>
        <v>1</v>
      </c>
      <c r="C345" s="6">
        <f>B345/$B$8*100</f>
        <v>1.0518565267697486E-2</v>
      </c>
      <c r="D345" s="29">
        <f>SUM(D347:D347)</f>
        <v>0</v>
      </c>
      <c r="E345" s="29">
        <f>SUM(E347:E347)</f>
        <v>0</v>
      </c>
      <c r="F345" s="31">
        <f>SUM(F347:F347)</f>
        <v>1</v>
      </c>
      <c r="G345" s="33">
        <f>SUM(G347:G347)</f>
        <v>0</v>
      </c>
      <c r="H345" s="4"/>
    </row>
    <row r="346" spans="1:8" s="5" customFormat="1" ht="15" customHeight="1" x14ac:dyDescent="0.2">
      <c r="A346" s="67"/>
      <c r="B346" s="37"/>
      <c r="C346" s="6"/>
      <c r="D346" s="29"/>
      <c r="E346" s="29"/>
      <c r="F346" s="31"/>
      <c r="G346" s="33"/>
      <c r="H346" s="4"/>
    </row>
    <row r="347" spans="1:8" s="5" customFormat="1" ht="15" customHeight="1" x14ac:dyDescent="0.2">
      <c r="A347" s="45" t="s">
        <v>38</v>
      </c>
      <c r="B347" s="29">
        <f>SUM(D347,E347,F347,G347)</f>
        <v>1</v>
      </c>
      <c r="C347" s="6">
        <f>B347/$B$8*100</f>
        <v>1.0518565267697486E-2</v>
      </c>
      <c r="D347" s="1" t="s">
        <v>4</v>
      </c>
      <c r="E347" s="1" t="s">
        <v>4</v>
      </c>
      <c r="F347" s="1">
        <v>1</v>
      </c>
      <c r="G347" s="7" t="s">
        <v>4</v>
      </c>
      <c r="H347" s="4"/>
    </row>
    <row r="348" spans="1:8" s="5" customFormat="1" ht="15" customHeight="1" x14ac:dyDescent="0.2">
      <c r="A348" s="45"/>
      <c r="B348" s="29"/>
      <c r="C348" s="6"/>
      <c r="D348" s="1"/>
      <c r="E348" s="1"/>
      <c r="F348" s="1"/>
      <c r="G348" s="7"/>
      <c r="H348" s="4"/>
    </row>
    <row r="349" spans="1:8" ht="15" customHeight="1" x14ac:dyDescent="0.2">
      <c r="A349" s="46" t="s">
        <v>160</v>
      </c>
      <c r="B349" s="37">
        <f>SUM(D349:G349)</f>
        <v>1</v>
      </c>
      <c r="C349" s="6">
        <f>B349/$B$8*100</f>
        <v>1.0518565267697486E-2</v>
      </c>
      <c r="D349" s="1" t="s">
        <v>4</v>
      </c>
      <c r="E349" s="1" t="s">
        <v>4</v>
      </c>
      <c r="F349" s="1">
        <v>1</v>
      </c>
      <c r="G349" s="7" t="s">
        <v>4</v>
      </c>
    </row>
    <row r="350" spans="1:8" s="5" customFormat="1" ht="14.45" customHeight="1" x14ac:dyDescent="0.2">
      <c r="A350" s="79"/>
      <c r="B350" s="64"/>
      <c r="C350" s="53"/>
      <c r="D350" s="77"/>
      <c r="E350" s="77"/>
      <c r="F350" s="77"/>
      <c r="G350" s="77"/>
      <c r="H350" s="4"/>
    </row>
    <row r="351" spans="1:8" s="5" customFormat="1" ht="15" customHeight="1" x14ac:dyDescent="0.2">
      <c r="A351" s="82" t="s">
        <v>179</v>
      </c>
      <c r="B351" s="82"/>
      <c r="C351" s="82"/>
      <c r="D351" s="82"/>
      <c r="E351" s="82"/>
      <c r="F351" s="82"/>
      <c r="G351" s="82"/>
      <c r="H351" s="4"/>
    </row>
    <row r="352" spans="1:8" ht="15" customHeight="1" x14ac:dyDescent="0.2">
      <c r="A352" s="83" t="s">
        <v>175</v>
      </c>
      <c r="B352" s="83"/>
      <c r="C352" s="83"/>
      <c r="D352" s="83"/>
      <c r="E352" s="83"/>
      <c r="F352" s="83"/>
      <c r="G352" s="83"/>
    </row>
    <row r="353" spans="1:8" ht="13.5" customHeight="1" x14ac:dyDescent="0.25">
      <c r="A353" s="17"/>
      <c r="B353" s="18"/>
      <c r="C353" s="19"/>
      <c r="D353" s="18"/>
      <c r="E353" s="18"/>
      <c r="F353" s="18"/>
      <c r="G353" s="18"/>
    </row>
    <row r="354" spans="1:8" ht="25.5" customHeight="1" x14ac:dyDescent="0.2">
      <c r="A354" s="84" t="s">
        <v>174</v>
      </c>
      <c r="B354" s="87" t="s">
        <v>0</v>
      </c>
      <c r="C354" s="88"/>
      <c r="D354" s="88"/>
      <c r="E354" s="88"/>
      <c r="F354" s="88"/>
      <c r="G354" s="88"/>
    </row>
    <row r="355" spans="1:8" ht="27" customHeight="1" x14ac:dyDescent="0.2">
      <c r="A355" s="85"/>
      <c r="B355" s="89" t="s">
        <v>1</v>
      </c>
      <c r="C355" s="91" t="s">
        <v>9</v>
      </c>
      <c r="D355" s="87" t="s">
        <v>8</v>
      </c>
      <c r="E355" s="88"/>
      <c r="F355" s="88"/>
      <c r="G355" s="88"/>
    </row>
    <row r="356" spans="1:8" ht="27" customHeight="1" x14ac:dyDescent="0.2">
      <c r="A356" s="86"/>
      <c r="B356" s="90"/>
      <c r="C356" s="92"/>
      <c r="D356" s="42" t="s">
        <v>5</v>
      </c>
      <c r="E356" s="42" t="s">
        <v>3</v>
      </c>
      <c r="F356" s="42" t="s">
        <v>2</v>
      </c>
      <c r="G356" s="43" t="s">
        <v>11</v>
      </c>
    </row>
    <row r="357" spans="1:8" ht="14.25" customHeight="1" x14ac:dyDescent="0.2">
      <c r="A357" s="23"/>
      <c r="B357" s="24"/>
      <c r="C357" s="25"/>
      <c r="D357" s="26"/>
      <c r="E357" s="26"/>
      <c r="F357" s="26"/>
      <c r="G357" s="27"/>
    </row>
    <row r="358" spans="1:8" ht="12" customHeight="1" x14ac:dyDescent="0.2">
      <c r="A358" s="75" t="s">
        <v>161</v>
      </c>
      <c r="B358" s="37">
        <f>SUM(D358:G358)</f>
        <v>225</v>
      </c>
      <c r="C358" s="6">
        <f>B358/$B$8*100</f>
        <v>2.3666771852319344</v>
      </c>
      <c r="D358" s="31">
        <f>SUM(D360,D364,D372:D377)</f>
        <v>28</v>
      </c>
      <c r="E358" s="31">
        <f>SUM(E360,E364,E372:E377)</f>
        <v>5</v>
      </c>
      <c r="F358" s="33">
        <f>SUM(F360,F364,F372:F377)</f>
        <v>191</v>
      </c>
      <c r="G358" s="33">
        <f>SUM(G360,G364,G372:G377)</f>
        <v>1</v>
      </c>
    </row>
    <row r="359" spans="1:8" ht="15" customHeight="1" x14ac:dyDescent="0.2">
      <c r="A359" s="75"/>
      <c r="B359" s="37"/>
      <c r="C359" s="6"/>
      <c r="D359" s="31"/>
      <c r="E359" s="31"/>
      <c r="F359" s="33"/>
      <c r="G359" s="33"/>
    </row>
    <row r="360" spans="1:8" ht="15" customHeight="1" x14ac:dyDescent="0.2">
      <c r="A360" s="65" t="s">
        <v>162</v>
      </c>
      <c r="B360" s="37">
        <f>SUM(D360:G360)</f>
        <v>2</v>
      </c>
      <c r="C360" s="6">
        <f>B360/$B$8*100</f>
        <v>2.1037130535394973E-2</v>
      </c>
      <c r="D360" s="31">
        <f>SUM(D362)</f>
        <v>0</v>
      </c>
      <c r="E360" s="31" t="s">
        <v>10</v>
      </c>
      <c r="F360" s="31">
        <f>SUM(F362)</f>
        <v>2</v>
      </c>
      <c r="G360" s="33">
        <f>SUM(G362)</f>
        <v>0</v>
      </c>
    </row>
    <row r="361" spans="1:8" s="5" customFormat="1" ht="15" customHeight="1" x14ac:dyDescent="0.2">
      <c r="A361" s="44"/>
      <c r="B361" s="37"/>
      <c r="C361" s="6"/>
      <c r="D361" s="31"/>
      <c r="E361" s="31"/>
      <c r="F361" s="31"/>
      <c r="G361" s="33"/>
      <c r="H361" s="4"/>
    </row>
    <row r="362" spans="1:8" s="5" customFormat="1" ht="15" customHeight="1" x14ac:dyDescent="0.2">
      <c r="A362" s="45" t="s">
        <v>163</v>
      </c>
      <c r="B362" s="51">
        <f>SUM(D362:G362)</f>
        <v>2</v>
      </c>
      <c r="C362" s="6">
        <f>B362/$B$8*100</f>
        <v>2.1037130535394973E-2</v>
      </c>
      <c r="D362" s="1" t="s">
        <v>4</v>
      </c>
      <c r="E362" s="1" t="s">
        <v>10</v>
      </c>
      <c r="F362" s="1">
        <v>2</v>
      </c>
      <c r="G362" s="7" t="s">
        <v>4</v>
      </c>
      <c r="H362" s="4"/>
    </row>
    <row r="363" spans="1:8" s="5" customFormat="1" ht="15" customHeight="1" x14ac:dyDescent="0.2">
      <c r="A363" s="45"/>
      <c r="B363" s="51"/>
      <c r="C363" s="6"/>
      <c r="D363" s="1"/>
      <c r="E363" s="1"/>
      <c r="F363" s="1"/>
      <c r="G363" s="7"/>
      <c r="H363" s="4"/>
    </row>
    <row r="364" spans="1:8" s="5" customFormat="1" ht="14.45" customHeight="1" x14ac:dyDescent="0.2">
      <c r="A364" s="67" t="s">
        <v>164</v>
      </c>
      <c r="B364" s="37">
        <f>SUM(D364:G364)</f>
        <v>40</v>
      </c>
      <c r="C364" s="6">
        <f t="shared" ref="C364:C377" si="36">B364/$B$8*100</f>
        <v>0.42074261070789942</v>
      </c>
      <c r="D364" s="31">
        <f>SUM(D366:D370)</f>
        <v>11</v>
      </c>
      <c r="E364" s="31">
        <f>SUM(E366:E370)</f>
        <v>0</v>
      </c>
      <c r="F364" s="31">
        <f>SUM(F366:F370)</f>
        <v>29</v>
      </c>
      <c r="G364" s="33">
        <f>SUM(G366:G370)</f>
        <v>0</v>
      </c>
      <c r="H364" s="4"/>
    </row>
    <row r="365" spans="1:8" s="22" customFormat="1" ht="14.45" customHeight="1" x14ac:dyDescent="0.25">
      <c r="A365" s="67"/>
      <c r="B365" s="37"/>
      <c r="C365" s="6"/>
      <c r="D365" s="31"/>
      <c r="E365" s="31"/>
      <c r="F365" s="31"/>
      <c r="G365" s="33"/>
      <c r="H365" s="20"/>
    </row>
    <row r="366" spans="1:8" s="22" customFormat="1" ht="14.45" customHeight="1" x14ac:dyDescent="0.25">
      <c r="A366" s="45" t="s">
        <v>165</v>
      </c>
      <c r="B366" s="51">
        <f t="shared" ref="B366:B377" si="37">SUM(D366:G366)</f>
        <v>9</v>
      </c>
      <c r="C366" s="6">
        <f t="shared" si="36"/>
        <v>9.4667087409277373E-2</v>
      </c>
      <c r="D366" s="1">
        <v>4</v>
      </c>
      <c r="E366" s="1" t="s">
        <v>10</v>
      </c>
      <c r="F366" s="1">
        <v>5</v>
      </c>
      <c r="G366" s="7" t="s">
        <v>4</v>
      </c>
      <c r="H366" s="20"/>
    </row>
    <row r="367" spans="1:8" s="5" customFormat="1" ht="14.45" customHeight="1" x14ac:dyDescent="0.2">
      <c r="A367" s="45" t="s">
        <v>166</v>
      </c>
      <c r="B367" s="51">
        <f t="shared" si="37"/>
        <v>4</v>
      </c>
      <c r="C367" s="6">
        <f t="shared" si="36"/>
        <v>4.2074261070789945E-2</v>
      </c>
      <c r="D367" s="1">
        <v>2</v>
      </c>
      <c r="E367" s="1" t="s">
        <v>10</v>
      </c>
      <c r="F367" s="1">
        <v>2</v>
      </c>
      <c r="G367" s="7" t="s">
        <v>4</v>
      </c>
      <c r="H367" s="4"/>
    </row>
    <row r="368" spans="1:8" s="5" customFormat="1" ht="14.45" customHeight="1" x14ac:dyDescent="0.2">
      <c r="A368" s="45" t="s">
        <v>167</v>
      </c>
      <c r="B368" s="51">
        <f t="shared" si="37"/>
        <v>10</v>
      </c>
      <c r="C368" s="6">
        <f t="shared" si="36"/>
        <v>0.10518565267697486</v>
      </c>
      <c r="D368" s="1">
        <v>3</v>
      </c>
      <c r="E368" s="1" t="s">
        <v>10</v>
      </c>
      <c r="F368" s="1">
        <v>7</v>
      </c>
      <c r="G368" s="7" t="s">
        <v>4</v>
      </c>
      <c r="H368" s="4"/>
    </row>
    <row r="369" spans="1:8" s="5" customFormat="1" ht="14.45" customHeight="1" x14ac:dyDescent="0.2">
      <c r="A369" s="45" t="s">
        <v>37</v>
      </c>
      <c r="B369" s="51">
        <f t="shared" si="37"/>
        <v>11</v>
      </c>
      <c r="C369" s="6">
        <f t="shared" si="36"/>
        <v>0.11570421794467234</v>
      </c>
      <c r="D369" s="1" t="s">
        <v>4</v>
      </c>
      <c r="E369" s="1" t="s">
        <v>4</v>
      </c>
      <c r="F369" s="1">
        <v>11</v>
      </c>
      <c r="G369" s="7" t="s">
        <v>4</v>
      </c>
      <c r="H369" s="4"/>
    </row>
    <row r="370" spans="1:8" s="5" customFormat="1" ht="14.45" customHeight="1" x14ac:dyDescent="0.2">
      <c r="A370" s="45" t="s">
        <v>168</v>
      </c>
      <c r="B370" s="51">
        <f t="shared" si="37"/>
        <v>6</v>
      </c>
      <c r="C370" s="6">
        <f t="shared" si="36"/>
        <v>6.3111391606184924E-2</v>
      </c>
      <c r="D370" s="1">
        <v>2</v>
      </c>
      <c r="E370" s="1" t="s">
        <v>4</v>
      </c>
      <c r="F370" s="1">
        <v>4</v>
      </c>
      <c r="G370" s="7" t="s">
        <v>4</v>
      </c>
      <c r="H370" s="4"/>
    </row>
    <row r="371" spans="1:8" s="5" customFormat="1" ht="14.45" customHeight="1" x14ac:dyDescent="0.2">
      <c r="A371" s="45"/>
      <c r="B371" s="51"/>
      <c r="C371" s="6"/>
      <c r="D371" s="1"/>
      <c r="E371" s="1"/>
      <c r="F371" s="1"/>
      <c r="G371" s="7"/>
      <c r="H371" s="4"/>
    </row>
    <row r="372" spans="1:8" s="5" customFormat="1" ht="14.45" customHeight="1" x14ac:dyDescent="0.2">
      <c r="A372" s="46" t="s">
        <v>169</v>
      </c>
      <c r="B372" s="51">
        <f t="shared" si="37"/>
        <v>34</v>
      </c>
      <c r="C372" s="6">
        <f t="shared" si="36"/>
        <v>0.35763121910171453</v>
      </c>
      <c r="D372" s="1">
        <v>6</v>
      </c>
      <c r="E372" s="1" t="s">
        <v>4</v>
      </c>
      <c r="F372" s="1">
        <v>28</v>
      </c>
      <c r="G372" s="7" t="s">
        <v>4</v>
      </c>
      <c r="H372" s="4"/>
    </row>
    <row r="373" spans="1:8" ht="14.45" customHeight="1" x14ac:dyDescent="0.2">
      <c r="A373" s="46" t="s">
        <v>170</v>
      </c>
      <c r="B373" s="51">
        <f t="shared" si="37"/>
        <v>45</v>
      </c>
      <c r="C373" s="6">
        <f t="shared" si="36"/>
        <v>0.47333543704638681</v>
      </c>
      <c r="D373" s="1">
        <v>3</v>
      </c>
      <c r="E373" s="1" t="s">
        <v>4</v>
      </c>
      <c r="F373" s="1">
        <v>42</v>
      </c>
      <c r="G373" s="7" t="s">
        <v>4</v>
      </c>
    </row>
    <row r="374" spans="1:8" ht="14.45" customHeight="1" x14ac:dyDescent="0.2">
      <c r="A374" s="46" t="s">
        <v>158</v>
      </c>
      <c r="B374" s="51">
        <f t="shared" si="37"/>
        <v>54</v>
      </c>
      <c r="C374" s="6">
        <f t="shared" si="36"/>
        <v>0.56800252445566424</v>
      </c>
      <c r="D374" s="1">
        <v>4</v>
      </c>
      <c r="E374" s="1">
        <v>2</v>
      </c>
      <c r="F374" s="1">
        <v>47</v>
      </c>
      <c r="G374" s="7">
        <v>1</v>
      </c>
    </row>
    <row r="375" spans="1:8" s="3" customFormat="1" ht="14.45" customHeight="1" x14ac:dyDescent="0.2">
      <c r="A375" s="46" t="s">
        <v>171</v>
      </c>
      <c r="B375" s="51">
        <f t="shared" si="37"/>
        <v>33</v>
      </c>
      <c r="C375" s="6">
        <f t="shared" si="36"/>
        <v>0.34711265383401702</v>
      </c>
      <c r="D375" s="1">
        <v>3</v>
      </c>
      <c r="E375" s="1">
        <v>2</v>
      </c>
      <c r="F375" s="1">
        <v>28</v>
      </c>
      <c r="G375" s="7" t="s">
        <v>4</v>
      </c>
    </row>
    <row r="376" spans="1:8" s="3" customFormat="1" ht="14.45" customHeight="1" x14ac:dyDescent="0.2">
      <c r="A376" s="46" t="s">
        <v>172</v>
      </c>
      <c r="B376" s="51">
        <f t="shared" si="37"/>
        <v>15</v>
      </c>
      <c r="C376" s="6">
        <f t="shared" si="36"/>
        <v>0.1577784790154623</v>
      </c>
      <c r="D376" s="1">
        <v>1</v>
      </c>
      <c r="E376" s="1">
        <v>1</v>
      </c>
      <c r="F376" s="1">
        <v>13</v>
      </c>
      <c r="G376" s="7" t="s">
        <v>4</v>
      </c>
    </row>
    <row r="377" spans="1:8" s="3" customFormat="1" ht="14.45" customHeight="1" x14ac:dyDescent="0.2">
      <c r="A377" s="46" t="s">
        <v>78</v>
      </c>
      <c r="B377" s="51">
        <f t="shared" si="37"/>
        <v>2</v>
      </c>
      <c r="C377" s="6">
        <f t="shared" si="36"/>
        <v>2.1037130535394973E-2</v>
      </c>
      <c r="D377" s="1" t="s">
        <v>4</v>
      </c>
      <c r="E377" s="1" t="s">
        <v>4</v>
      </c>
      <c r="F377" s="1">
        <v>2</v>
      </c>
      <c r="G377" s="7" t="s">
        <v>4</v>
      </c>
    </row>
    <row r="378" spans="1:8" s="3" customFormat="1" ht="14.45" customHeight="1" x14ac:dyDescent="0.2">
      <c r="A378" s="8"/>
      <c r="B378" s="9"/>
      <c r="C378" s="10"/>
      <c r="D378" s="11"/>
      <c r="E378" s="11"/>
      <c r="F378" s="11"/>
      <c r="G378" s="12"/>
    </row>
    <row r="379" spans="1:8" s="3" customFormat="1" ht="14.45" customHeight="1" x14ac:dyDescent="0.2">
      <c r="C379" s="13"/>
    </row>
    <row r="380" spans="1:8" s="3" customFormat="1" ht="14.45" customHeight="1" x14ac:dyDescent="0.2">
      <c r="A380" s="2" t="s">
        <v>6</v>
      </c>
      <c r="C380" s="13"/>
    </row>
    <row r="381" spans="1:8" s="3" customFormat="1" ht="14.45" customHeight="1" x14ac:dyDescent="0.2">
      <c r="A381" s="28" t="s">
        <v>12</v>
      </c>
      <c r="B381" s="2"/>
      <c r="C381" s="14"/>
      <c r="D381" s="2"/>
      <c r="E381" s="2"/>
      <c r="F381" s="2"/>
      <c r="G381" s="2"/>
    </row>
    <row r="382" spans="1:8" s="3" customFormat="1" ht="14.45" customHeight="1" x14ac:dyDescent="0.2">
      <c r="A382" s="28" t="s">
        <v>81</v>
      </c>
      <c r="B382" s="2"/>
      <c r="C382" s="14"/>
      <c r="D382" s="2"/>
      <c r="E382" s="2"/>
      <c r="F382" s="2"/>
      <c r="G382" s="2"/>
    </row>
    <row r="383" spans="1:8" s="3" customFormat="1" ht="14.45" customHeight="1" x14ac:dyDescent="0.2">
      <c r="A383" s="2" t="s">
        <v>82</v>
      </c>
      <c r="C383" s="13"/>
    </row>
    <row r="384" spans="1:8" s="3" customFormat="1" ht="14.45" customHeight="1" x14ac:dyDescent="0.2">
      <c r="A384" s="15" t="s">
        <v>7</v>
      </c>
      <c r="C384" s="13"/>
    </row>
    <row r="385" spans="1:3" s="3" customFormat="1" ht="14.45" customHeight="1" x14ac:dyDescent="0.2">
      <c r="A385" s="16"/>
      <c r="C385" s="13"/>
    </row>
    <row r="386" spans="1:3" s="3" customFormat="1" ht="12.95" customHeight="1" x14ac:dyDescent="0.2">
      <c r="C386" s="13"/>
    </row>
    <row r="387" spans="1:3" s="3" customFormat="1" ht="12.95" customHeight="1" x14ac:dyDescent="0.2">
      <c r="C387" s="13"/>
    </row>
    <row r="388" spans="1:3" s="3" customFormat="1" ht="12.95" customHeight="1" x14ac:dyDescent="0.2">
      <c r="C388" s="13"/>
    </row>
    <row r="389" spans="1:3" s="3" customFormat="1" ht="12.95" customHeight="1" x14ac:dyDescent="0.2">
      <c r="C389" s="13"/>
    </row>
    <row r="390" spans="1:3" s="3" customFormat="1" ht="12.95" customHeight="1" x14ac:dyDescent="0.2">
      <c r="C390" s="13"/>
    </row>
    <row r="391" spans="1:3" s="3" customFormat="1" ht="12.95" customHeight="1" x14ac:dyDescent="0.2">
      <c r="C391" s="13"/>
    </row>
    <row r="392" spans="1:3" s="3" customFormat="1" ht="12.95" customHeight="1" x14ac:dyDescent="0.2">
      <c r="C392" s="13"/>
    </row>
    <row r="393" spans="1:3" s="3" customFormat="1" x14ac:dyDescent="0.2">
      <c r="C393" s="13"/>
    </row>
    <row r="394" spans="1:3" s="3" customFormat="1" x14ac:dyDescent="0.2">
      <c r="C394" s="13"/>
    </row>
    <row r="395" spans="1:3" s="3" customFormat="1" x14ac:dyDescent="0.2">
      <c r="C395" s="13"/>
    </row>
    <row r="396" spans="1:3" s="3" customFormat="1" x14ac:dyDescent="0.2">
      <c r="C396" s="13"/>
    </row>
    <row r="397" spans="1:3" s="3" customFormat="1" x14ac:dyDescent="0.2">
      <c r="C397" s="13"/>
    </row>
    <row r="398" spans="1:3" s="3" customFormat="1" x14ac:dyDescent="0.2">
      <c r="C398" s="13"/>
    </row>
    <row r="399" spans="1:3" s="3" customFormat="1" x14ac:dyDescent="0.2">
      <c r="C399" s="13"/>
    </row>
    <row r="400" spans="1:3" s="3" customFormat="1" x14ac:dyDescent="0.2">
      <c r="C400" s="13"/>
    </row>
    <row r="401" spans="1:7" s="3" customFormat="1" x14ac:dyDescent="0.2">
      <c r="C401" s="13"/>
    </row>
    <row r="402" spans="1:7" s="3" customFormat="1" x14ac:dyDescent="0.2">
      <c r="C402" s="13"/>
    </row>
    <row r="403" spans="1:7" s="3" customFormat="1" x14ac:dyDescent="0.2">
      <c r="C403" s="13"/>
    </row>
    <row r="404" spans="1:7" s="3" customFormat="1" x14ac:dyDescent="0.2">
      <c r="C404" s="13"/>
    </row>
    <row r="405" spans="1:7" s="3" customFormat="1" x14ac:dyDescent="0.2">
      <c r="C405" s="13"/>
    </row>
    <row r="406" spans="1:7" s="3" customFormat="1" x14ac:dyDescent="0.2">
      <c r="C406" s="13"/>
    </row>
    <row r="407" spans="1:7" s="3" customFormat="1" x14ac:dyDescent="0.2">
      <c r="C407" s="13"/>
    </row>
    <row r="408" spans="1:7" s="3" customFormat="1" x14ac:dyDescent="0.2">
      <c r="C408" s="13"/>
    </row>
    <row r="409" spans="1:7" s="3" customFormat="1" x14ac:dyDescent="0.2">
      <c r="C409" s="13"/>
    </row>
    <row r="410" spans="1:7" s="3" customFormat="1" x14ac:dyDescent="0.2">
      <c r="C410" s="13"/>
    </row>
    <row r="411" spans="1:7" s="3" customFormat="1" x14ac:dyDescent="0.2">
      <c r="C411" s="13"/>
    </row>
    <row r="412" spans="1:7" s="3" customFormat="1" x14ac:dyDescent="0.2">
      <c r="C412" s="13"/>
    </row>
    <row r="413" spans="1:7" s="3" customFormat="1" x14ac:dyDescent="0.2">
      <c r="C413" s="13"/>
    </row>
    <row r="414" spans="1:7" s="3" customFormat="1" x14ac:dyDescent="0.2">
      <c r="C414" s="13"/>
    </row>
    <row r="415" spans="1:7" s="3" customFormat="1" x14ac:dyDescent="0.2">
      <c r="A415" s="2"/>
      <c r="B415" s="2"/>
      <c r="C415" s="14"/>
      <c r="D415" s="2"/>
      <c r="E415" s="2"/>
      <c r="F415" s="2"/>
      <c r="G415" s="2"/>
    </row>
  </sheetData>
  <mergeCells count="49">
    <mergeCell ref="A1:G1"/>
    <mergeCell ref="A2:G2"/>
    <mergeCell ref="A4:A6"/>
    <mergeCell ref="B4:G4"/>
    <mergeCell ref="B5:B6"/>
    <mergeCell ref="C5:C6"/>
    <mergeCell ref="D5:G5"/>
    <mergeCell ref="A64:G64"/>
    <mergeCell ref="A65:G65"/>
    <mergeCell ref="A67:A69"/>
    <mergeCell ref="B67:G67"/>
    <mergeCell ref="B68:B69"/>
    <mergeCell ref="C68:C69"/>
    <mergeCell ref="D68:G68"/>
    <mergeCell ref="A125:G125"/>
    <mergeCell ref="A126:G126"/>
    <mergeCell ref="A128:A130"/>
    <mergeCell ref="B128:G128"/>
    <mergeCell ref="B129:B130"/>
    <mergeCell ref="C129:C130"/>
    <mergeCell ref="D129:G129"/>
    <mergeCell ref="A184:G184"/>
    <mergeCell ref="A185:G185"/>
    <mergeCell ref="A187:A189"/>
    <mergeCell ref="B187:G187"/>
    <mergeCell ref="B188:B189"/>
    <mergeCell ref="C188:C189"/>
    <mergeCell ref="D188:G188"/>
    <mergeCell ref="A242:G242"/>
    <mergeCell ref="A243:G243"/>
    <mergeCell ref="A245:A247"/>
    <mergeCell ref="B245:G245"/>
    <mergeCell ref="B246:B247"/>
    <mergeCell ref="C246:C247"/>
    <mergeCell ref="D246:G246"/>
    <mergeCell ref="A298:G298"/>
    <mergeCell ref="A299:G299"/>
    <mergeCell ref="A301:A303"/>
    <mergeCell ref="B301:G301"/>
    <mergeCell ref="B302:B303"/>
    <mergeCell ref="C302:C303"/>
    <mergeCell ref="D302:G302"/>
    <mergeCell ref="A351:G351"/>
    <mergeCell ref="A352:G352"/>
    <mergeCell ref="A354:A356"/>
    <mergeCell ref="B354:G354"/>
    <mergeCell ref="B355:B356"/>
    <mergeCell ref="C355:C356"/>
    <mergeCell ref="D355:G35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rowBreaks count="6" manualBreakCount="6">
    <brk id="63" max="16383" man="1"/>
    <brk id="124" max="16383" man="1"/>
    <brk id="183" max="16383" man="1"/>
    <brk id="241" max="16383" man="1"/>
    <brk id="297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2018-08-24T18:43:15Z</cp:lastPrinted>
  <dcterms:created xsi:type="dcterms:W3CDTF">2013-08-05T17:25:09Z</dcterms:created>
  <dcterms:modified xsi:type="dcterms:W3CDTF">2018-10-09T16:03:29Z</dcterms:modified>
</cp:coreProperties>
</file>